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K:\Burkali Éva\Típusháza fixált 2026\"/>
    </mc:Choice>
  </mc:AlternateContent>
  <xr:revisionPtr revIDLastSave="0" documentId="13_ncr:1_{34D0FBAB-6DA3-47F6-8BA0-5AB75680C18C}" xr6:coauthVersionLast="47" xr6:coauthVersionMax="47" xr10:uidLastSave="{00000000-0000-0000-0000-000000000000}"/>
  <bookViews>
    <workbookView xWindow="-120" yWindow="-120" windowWidth="29040" windowHeight="15720" xr2:uid="{ABE85C75-4E9F-4C40-8E60-5B0E242E943C}"/>
  </bookViews>
  <sheets>
    <sheet name="RÁBCA HÁ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5" i="1" l="1"/>
  <c r="L50" i="1"/>
  <c r="L49" i="1"/>
  <c r="L48" i="1"/>
  <c r="L45" i="1"/>
  <c r="L43" i="1"/>
  <c r="L39" i="1"/>
  <c r="L38" i="1"/>
  <c r="L37" i="1"/>
  <c r="L33" i="1"/>
  <c r="L24" i="1"/>
  <c r="L22" i="1"/>
  <c r="L21" i="1"/>
  <c r="L20" i="1"/>
  <c r="L19" i="1"/>
  <c r="L18" i="1"/>
  <c r="L23" i="1" l="1"/>
  <c r="L25" i="1"/>
  <c r="L26" i="1"/>
  <c r="L27" i="1"/>
  <c r="L28" i="1"/>
  <c r="L29" i="1"/>
  <c r="L42" i="1"/>
  <c r="L44" i="1"/>
  <c r="L46" i="1"/>
  <c r="L47" i="1"/>
  <c r="L52" i="1" l="1"/>
  <c r="L53" i="1" l="1"/>
  <c r="L54" i="1" s="1"/>
  <c r="L56" i="1" s="1"/>
</calcChain>
</file>

<file path=xl/sharedStrings.xml><?xml version="1.0" encoding="utf-8"?>
<sst xmlns="http://schemas.openxmlformats.org/spreadsheetml/2006/main" count="178" uniqueCount="92">
  <si>
    <t>RÁBCA
típusház</t>
  </si>
  <si>
    <r>
      <rPr>
        <b/>
        <sz val="10"/>
        <color theme="0"/>
        <rFont val="Century Gothic"/>
        <family val="2"/>
        <charset val="238"/>
      </rPr>
      <t>Leier Hungária Kft.</t>
    </r>
    <r>
      <rPr>
        <b/>
        <sz val="7"/>
        <color theme="0"/>
        <rFont val="Century Gothic"/>
        <family val="2"/>
        <charset val="238"/>
      </rPr>
      <t xml:space="preserve">
H-9024 Győr, Baross Gábor u. 42.
tel.: 96/512-000
kpertekesites@leier.hu
www.leier.hu</t>
    </r>
  </si>
  <si>
    <t>Név:</t>
  </si>
  <si>
    <t>Cég:</t>
  </si>
  <si>
    <t>Cím:</t>
  </si>
  <si>
    <t>Vevő neve, elérhetőségei:</t>
  </si>
  <si>
    <t>Konszignáció 
Leier Hungária viszonteladó partnerétől</t>
  </si>
  <si>
    <t>Viszoneladó adatai elérhetőségei:</t>
  </si>
  <si>
    <t>Készítette:</t>
  </si>
  <si>
    <t>Viszonetladó neve:</t>
  </si>
  <si>
    <t>telefon:</t>
  </si>
  <si>
    <t>Fuvar módja:</t>
  </si>
  <si>
    <t>E-mail:</t>
  </si>
  <si>
    <t>e-mail:</t>
  </si>
  <si>
    <t>Tel:</t>
  </si>
  <si>
    <t>Ajánlat száma:</t>
  </si>
  <si>
    <t>Gyári árak Leier Hungária telephelyein átvéve</t>
  </si>
  <si>
    <t>Ajánlat érvényessége:</t>
  </si>
  <si>
    <t>Szállítás cím:</t>
  </si>
  <si>
    <t>Szállítási határidő:</t>
  </si>
  <si>
    <t>Fizetési mód:</t>
  </si>
  <si>
    <t>Üzem</t>
  </si>
  <si>
    <t>Raklap</t>
  </si>
  <si>
    <t>Termék</t>
  </si>
  <si>
    <t>Egységár</t>
  </si>
  <si>
    <t>Mennyiség</t>
  </si>
  <si>
    <t>ME</t>
  </si>
  <si>
    <t>Érték</t>
  </si>
  <si>
    <t>LEIER KÉREGFAL (LKF)</t>
  </si>
  <si>
    <t>LEIER MESTERPANEL (LMP)</t>
  </si>
  <si>
    <t>Alt.</t>
  </si>
  <si>
    <t>LEIER KLÍMAFÖDÉM (LKP)</t>
  </si>
  <si>
    <t>LEIER LSK KÉMÉNY 5,00</t>
  </si>
  <si>
    <t>ZSALUZÓELEM 15</t>
  </si>
  <si>
    <t>ZSALUZÓELEM 30</t>
  </si>
  <si>
    <t>TÉGLA</t>
  </si>
  <si>
    <t>LEIERTHERM 10/50 N+F</t>
  </si>
  <si>
    <t xml:space="preserve">MDVA 100 VÁLASZFAL ÁTHIDALÓ </t>
  </si>
  <si>
    <t xml:space="preserve">MDVA 125 VÁLASZFAL ÁTHIDALÓ </t>
  </si>
  <si>
    <t>TAVERNA 6 CM N+F MANDULA</t>
  </si>
  <si>
    <t>KERTI SZEGÉLYKŐ 100x5x20 szürke</t>
  </si>
  <si>
    <t>"AZ ENERGIA VILÁGPIACI ÁRÁNAK NAGYMÉRTÉKŰ VÁLTOZÁSA ESETÉN AZ ÁRVÁLTOZÁS JOGÁT A LEIER HUNGÁRIA KFT. FENNTARTJA."</t>
  </si>
  <si>
    <t>Termékek mellé az alábbi kiegészítő díjakat számlázzuk:</t>
  </si>
  <si>
    <t>Raklap díj: (Tégla, Piros, EUR)</t>
  </si>
  <si>
    <t>Általános darus szállítási díj, átszedési díj</t>
  </si>
  <si>
    <t>Csomagolási díj: (általános)</t>
  </si>
  <si>
    <t xml:space="preserve">Csomagolási díj: (cserép) </t>
  </si>
  <si>
    <t xml:space="preserve">Csomagolási díj: (tégla) </t>
  </si>
  <si>
    <t>Áthidaló raklapbontási díj (raklap/típus):</t>
  </si>
  <si>
    <t>Emelőhátfalas szállítási díj</t>
  </si>
  <si>
    <t>További kiegészítő díjainkról az ajánlat hátlapján tájékozódhat.</t>
  </si>
  <si>
    <t>Összesen:</t>
  </si>
  <si>
    <t>Áfa összege:</t>
  </si>
  <si>
    <t>Fizetendő:</t>
  </si>
  <si>
    <t>Visszavehető raklapok értéke gyártó üzembe történő visszaszállítás esetén (bruttó 8255 Ft/raklap)</t>
  </si>
  <si>
    <t>Végösszeg raklapok visszavétele után:</t>
  </si>
  <si>
    <t>Kereskedő ajánlata alapján</t>
  </si>
  <si>
    <t>Megjegyzések:</t>
  </si>
  <si>
    <t>Üdvözlettel:</t>
  </si>
  <si>
    <t>www.leier.eu</t>
  </si>
  <si>
    <t>KIEGÉSZÍTŐ DÍJAINK</t>
  </si>
  <si>
    <t>6.500 Ft + Áfa / raklap</t>
  </si>
  <si>
    <t>3.000 Ft + ÁFA / raklap</t>
  </si>
  <si>
    <t>LEIER általános csomagolási díj</t>
  </si>
  <si>
    <t>1.200 Ft + ÁFA / raklap</t>
  </si>
  <si>
    <t>LEIER tégla csomagolási díj</t>
  </si>
  <si>
    <t>7.000 Ft + ÁFA / raklap</t>
  </si>
  <si>
    <t>LEIER cserép csomagolási díj</t>
  </si>
  <si>
    <t>4.500 Ft + ÁFA / raklap</t>
  </si>
  <si>
    <t>LEIER Kaiserstein térkő/lap, Classic line lap, Beton fedlap, Kerítéselem</t>
  </si>
  <si>
    <t>14.000 Ft + ÁFA / raklap</t>
  </si>
  <si>
    <r>
      <t xml:space="preserve">és szegélykő raklapbontási díj </t>
    </r>
    <r>
      <rPr>
        <sz val="8"/>
        <color theme="1"/>
        <rFont val="Aptos Narrow"/>
        <family val="2"/>
        <charset val="238"/>
        <scheme val="minor"/>
      </rPr>
      <t>(További termékeink csak egész raklap tételben rendelhetőek!)</t>
    </r>
  </si>
  <si>
    <t>Áthidaló raklapbontási díj</t>
  </si>
  <si>
    <t>1.750 Ft + ÁFA / raklap / típus</t>
  </si>
  <si>
    <r>
      <t xml:space="preserve">Kaiserstein Kerítés, import termékek összekészítési díj - </t>
    </r>
    <r>
      <rPr>
        <i/>
        <sz val="10"/>
        <color theme="1"/>
        <rFont val="Aptos Narrow"/>
        <family val="2"/>
        <charset val="238"/>
        <scheme val="minor"/>
      </rPr>
      <t>megrendelés lemondása esetén</t>
    </r>
  </si>
  <si>
    <t>14.000 Ft + ÁFA / megrendelés v. cím</t>
  </si>
  <si>
    <r>
      <t xml:space="preserve">Kémény összekészítési díj - </t>
    </r>
    <r>
      <rPr>
        <i/>
        <sz val="10"/>
        <color theme="1"/>
        <rFont val="Aptos Narrow"/>
        <family val="2"/>
        <charset val="238"/>
        <scheme val="minor"/>
      </rPr>
      <t>megrendelés lemondása esetén</t>
    </r>
  </si>
  <si>
    <t>Tetőcserép kiegészítő fuvardíj</t>
  </si>
  <si>
    <t>12.000 Ft + ÁFA / megrendelés v. cím</t>
  </si>
  <si>
    <t>25.000 Ft/To/raklap</t>
  </si>
  <si>
    <t>Állásidő - megkezdett negyedóránként (az ÁSZF-ben foglalt 2 óra lerakodási időn felül)</t>
  </si>
  <si>
    <t>4.800 Ft + ÁFA / negyedóra</t>
  </si>
  <si>
    <t>DÍSZBURKOLAT KIEGÉSZÍTŐ FUVARDÍJAK</t>
  </si>
  <si>
    <t>Részleges kiterheltségű (24 tonna) szerelvény megkezdett 12 tonna alatti megrendelt árunál, lerakodási helyszínenként, illetve átrakodásnál</t>
  </si>
  <si>
    <t>40.000 Ft + ÁFA</t>
  </si>
  <si>
    <t>ÁLTALÁNOS SZERZŐDÉSI FELTÉTELEK</t>
  </si>
  <si>
    <t>1. Általános feltételek
A jelen általános szerződési feltételek a Leier Hungária Kft-vel (a továbbiakban Leier vagy gyártó) építőanyag szállítása és adásvétele tárgyában kötött minden szerződés elválaszthatatlan része, kivéve, ha a Leier írásban kifejezetten eltérően rendelkezik. A viszontértékesítő üzleti partnerek a Leier termékekkel kapcsolatos ajánlataiknál, szerződéseiknél és teljesítéseiknél kötelesek e feltételek figyelembevételével eljárni. A jelen okiratban foglaltaktól eltérni a felek írásbeli megállapodásával lehet, a vevő ettől eltérő egyedi, vagy általános üzleti feltétele csak a Leier írásbeli elfogadó nyilatkozata esetén alkalmazható.
2. Árak, árajánlatok
A Leier termékek ÁFA nélküli árait, illetve a csomagolásnál felhasznált raklapok és egyéb segédeszközök ellenértékét,a csomagolási díjat és az állásidő díját az átadás időpontjában hatályos, a www.leier.hu honlapon is közzétett árlista tartalmazza, melytől a felek szerződésben eltérhetnek. Az ott megjelölt árak tartalmazzák az árlistában megjelölt Leier gyáregységben történő fuvareszközre rakás költségeit is. Az árlista kizárólag Magyarország területén, belföldi forgalomban érvényes. Gyári átvétel esetén a szállítás költségeit a vevő viseli, a leszállított ár tartalmazza a szállítás díját is. A Leier jogosult a leszállított árat megbontani és a számlán külön fuvar-, illetve szállítási díjat és vételárat feltüntetni. A számlát elfogadottnak tekintik a Felek, ha a vevő a kézhezvételtől számított 3 napon belül azzal kapcsolatban írásban kifogást nem jelez.
3. Megrendelések
A vevők megrendeléseiket írásban adják le. Egyedi megállapodás alapján történő megrendelés esetén a vevő hivatkozik a szerződés számára. A megrendelésen a vevő feltünteti, hogy a terméket leszállítva vagy gyári átvétellel kéri. A megrendelések teljesítésére a Leier csak az írásos visszaigazolásban vállal kötelezettséget, és abban határozza meg a várható szállítási időt. Az egyedi gyártású termékek megrendelésének lemondása esetén a vevő a megrendelési érték 30
%-nak megfelelő mértékű kötbér fizetésére köteles. A már legyártott egyedi termékekre vonatkozó szerződéstől a vevő nem állhat el, köteles a szerződés szerinti vételárat megfizetni a Leiernek. Terméket a Leier nem vásárol vissza. A vevő által összeállított konszignációk és anyagszükséglet - számítások megfelelőségéért a Leier nem vállal felelősséget. A beépítésre kerülő szerkezeti anyagok és rendszerek méreteztetése a vevő feladata és felelőssége.
4. Átvétel, teljesítés
Az átvétel helye a vevő által szervezett fuvar esetében a Leier gyár területe (gyári átvétel), az átvevő személy: a vevő vagy az általa megbízott fuvaros. Az átvétel helye a Leier által szervezett fuvar esetén a megadott szállítási cím (telekhatár), átvevő személy: a vevő. A vevő alkalmazottja, megbízottja is jogosult a termék átvételére. Az átvevő az átvételkor köteles az áruk mennyiségi és minőségi ellenőrzését elvégezni. A szállítólevelet az ellenőrzést követően mindkét fél aláírja. A vevő a teljesítést megelőzően köteles közölni az átvételre jogosult személyek nevét vagy a szállítóeszköz rendszámát, amennyiben ezt elmulasztja, az átvevő személyét később nem kifogásolhatja. Leszállított termék esetében, ha a vevő vagy megbízottja az átvételnél az egyeztetett időpontban nem jelenik meg, a Leier visszaszállíttatja az árut és a szállítás költségeit a vevő köteles megfizetni. A kárveszély a termék átadásával száll át a vevőre. Leier EKAER bejelentési kötelezettsége esetén vevő írásban jelzi az átvétel napját, illetve amit a jogszabály az átvétellel kapcsolatban előír.
Amennyiben a vevő fuvarozója a gyártó felszólítása ellenére túlsúlyos rakományként szállítja el a terméket, köteles a gyártó ebből eredő kárát megtéríteni.
A vevő által szervezendő szállítással megrendelt tételeket a visszaigazolásban megadott szállítási határidőt követő 2 héten belül el kell szállítani.
Leszállított termék esetén a vevő köteles biztosítani azt, hogy a szállítási cím 15 m hosszú, illetve 40 tonna össztömegű járműszerelvény, illetve az áru rendeltetésszerű szállítására alkalmas jármű számára időjárástól függetlenül biztonságosan megközelíthető legyen, beleértve a lerakodás feltételeit is. A Leier szállítása esetén a tehergépjárműről lerakodás a vevő feladata, aki ehhez megfelelően oktatott, kellő létszámú személyzetet biztosít. A lerakodásra 120 perc áll a vevő rendelkezésére. Amennyiben a Leier daruzást vállal, a vevő köteles a rakodási munkát irányítani. A célállomásra érkezést követően a kötözés minden esetben a vevő feladata, ideérte az esetleges átállásokat is. A vevő tájékoztatni köteles a Leiert, amennyiben a szállítási cím megközelítése engedéllyel (behajtás, súlykorlátozás) lehetséges, illetve annak beszerzéséről a vevő gondoskodik. Ha az áru átvétele az áruátvevő mulasztása következtében meghiúsul - beleértve ebbe a lerakodási helyszín lerakásra és megközelítésére való alkalmatlanságát vagy a szükséges engedély hiányát is - a Leier az árut visszaszállítja a gyárba, a vevő köteles az eredménytelen szállítás költségeinek megtérítésére. A vevőnek felróható indokolatlan, illetve 120 percet meghaladó fuvareszköz-várakozásért a Leier állásidő díjat számít fel. A lerakodás és az esetleges állásidő a 6 órát nem haladhatja meg, ezen időtartam túllépése esetén a tehergépjármű az építkezés területén rakottan is elhagyhatja és a felmerülő díjakat és költségeket (fuvardíj, állásidő stb.) a Leier a vevő részére kiszámlázza. Leier fuvarozó alvállalkozó igénybevételére jogosult. Az építkezési vagy szállítási cím pontatlan megjelölése, a behajtó út használhatatlansága, úthasználati díj vagy súlykorlátozások miatt felmerülő többletköltség a vevőt terheli. A Leier az áruk szállításra történő csomagolásánál messzemenően törekszik az áru védelmét megfelelően szolgáló anyagok használatára. A gyártó a Leier T1 (Leier piros), a Leier T2 (Leier tégla) és a Leier T3 raklapokat a kiadást követő 12 hónapon belül, az EUR raklapokat a kiadást követő 9 hónapon belül, használható állapotban, a vásárlási számla bemutatása esetén, a vásárlás időpontjában érvényes Leier - árlistában szereplő vételáron a vevőtől visszavásárolja.
5. Fizetési feltételek
A vevő a számlán feltüntetett fizetési határnapig köteles az ellenértéket megfizetni. Késedelmes fizetés esetén a vevő köteles a Ptk-ban meghatározott mértékű késedelmi kamatot és behajtási költségátalányt megfizetni. Leier jogosult a vevő szerződésszegése, késedelme miatt felmerült indokolt költségeket a vevővel szemben érvényesíteni. A Leier a terméket tulajdonjog fenntartással adja el, azaz az áru a teljes vételár kifizetéséig a Leier tulajdonában marad. A Leier a tulajdonjog fenntartás tényének bejegyzését a hitelbiztosítéki rendszerben kezdeményezheti, amelyhez a vevő a hitelesített regisztrációját igazolja vagy annak hiánya esetén megteszi. A vevő az általa továbbadott és a fentiek alapján a Leier tulajdonát képező áruk esetében köteles a saját vevőjével szembeni tulajdonjog fenntartást regisztrálni, illetőleg a Leier cég tulajdonában levő árut nem terhelheti meg bármilyen harmadik fél követelésével. A vevő kijelenti, hogy késedelmes fizetése esetén engedményezi az építőanyag értékesítéséből származó követelését és a raktárán lévő, tovább nem értékesített Leier építőanyagok a gyártóval fennálló fizetési kötelezettség fedezetéül szolgálnak. A vevő fizetési nehézsége esetén köteles a terméket a gyártónak saját költségén visszaszállítani és az értékcsökkenést megtéríteni. A
 vevő hozzájárulását adja ahhoz, hogy amennyiben 30 napot meghaladó fizetési késedelme áll fenn, a gyártó képviselője a vevő munkaterületére, telephelyére, a szállítási címre a termék visszajuttatása céljából akadálytalanul bejuthat és a telephelyen található valamennyi Leier építőanyagot a vevő költségére visszaszállíthatja. A Leier a vevő hitelkeretének túllépése, fizetési késedelme, illetve a fizetési szándékával vagy képességével kapcsolatos kétely esetén jogosult a szerződésben rögzített fizetési feltételek felfüggesztésére, előre történő fizetés kikötésére, valamint a szerződéstől érdekmúlás bizonyítása nélkül történő elállásra. A vevő kártérítési igénye ilyen esetben kizárt. Vevő kizárólag akkor jogosult építőanyagot rendelni, ha gazdálkodása, pénzügyi helyzete biztos, rendelkezik a vételár kiegyenlítéséhez szükséges fedezettel. Vevő köteles a Leiert haladéktalanul írásban tájékoztatni, ha a pénzügyi, gazdasági helyzetében olyan változás áll be, mely szerződéses kötelezettségeinek teljesítésére kihat, illetve akkor is, ha a cégadataiban változás következik be, különös tekintettel a számlázási adatok, illetve a tulajdonos és az ügyvezető személyének a változására.
6. Reklamáció, garancia, szavatosság
Az áruk mennyiségi és minőségi ellenőrzését az átvételekor kell megtenni akár a csomagolás megbontása mellett, és az esetleges hiányt és minőségi hibát a szállítólevélen kell feltüntetni és az átadó és átvevő személyeknek aláírni. Amennyiben a vevő a szállítólevélen hibát nem jelez, azzal a teljesítés kifogástalanságát jelzi, ezt követően reklamációt kizárólag az olyan hibákkal kapcsolatban terjeszthet elő, melyek az átvételkor nem láthatóak és nem ellenőrizhetőek. Ez utóbbi kifogásokat haladéktalanul, legfeljebb 5 munkanapon belül írásban, a számla, szállítólevél, raklapos áru esetén árucímke (csomagolási jegy) csatolásával együtt kell bejelenteni a hiba pontos megjelölésével, az azt igazoló fotókkal, a szavatossági igény pontos megjelölésével a http://reklamacio.leier.hu/ honlapon keresztül.
Minőségi kifogás alá eső termékeket beépíteni nem szabad, azt teljes mennyiségében láthatóvá és ellenőrizhetővé kell tenni a Leier számára. A hibás termékek beépítésére visszavezethető többletköltségek a gyártóra nem háríthatóak át. A betontermékek, tetőcserepek és az égetett agyagtermékek esetében esetlegesen előforduló ún. kivirágzás (pl. mész-, só-, vas-oxid kivirágzás), más színeltérés, melírozott / satírozott termékeknél a színkomponensek aránya, illetve a darabsúly kisebb eltérése nem képezheti minőségi kifogás alapját. Melírozott / satírozott díszburkolatok esetén a melírozás / satírozás nem az egyes darabok felületén, hanem a teljes burkolt felületen jelentkezik. A reklamáción alapuló fizetési visszatartások - a minőségi kifogás megalapozatlansága esetén - késedelmes fizetésnek minősülnek és az erre vonatkozó jogkövetkezményeket vonják maguk után.
A vevő kellékszavatossági igénye a teljesítés időpontjától számított egy év (fogyasztó esetében két év) alatt évül el. Az elévülés nyugvása: legfeljebb 5 év. A Leier fenntartja a jogot arra, hogy a vevő igényét ügyfélpolitikai okból részben vagy egészben teljesítse, ez azonban nem minősül a hibás teljesítés elismerésének. Olyan termék esetén, melyre a gyártó jótállást vállal, a jótállás feltétele, hogy a vevő a vásárlást követő legfeljebb 6 hónapon belül a http://garancia.leier.hu/ honlapon a termékregisztrációt elvégezze.
A vevő köteles a tárolási, felhasználási utasításokat, az alkalmazástechnikai útmutatót betartani. A tájékoztató anyagokban, katalógusokban, marketing kiadványokban szereplő képek, termékfotók csak tájékoztató jellegűek, a termékek színe a fotón láthatótól árnyalatnyival eltérhet, mivel a betontermékek természetes anyagból készülnek, melyek jellegükből adódóan is kisebb-nagyobb színárnyalatnyi eltérést mutatnak. Ezeket kiegészítő, a termék végleges színét meghatározó tényezőként jelentkeznek még a gyártás során a cement színárnyalatnyi eltérése, a nyers termék szilárdulási körülményei (hőmérséklet, környezeti páratartalom), segédanyagok pigmentjei, a beton kora. Az említett technikai tényezők miatt a technológiai előírások leggondosabb betartása ellenére a színeltérések és felületi struktúra különbségek technikailag nem elkerülhetők, de nem is befolyásolják termékeink minőségét, illetve használati értékét. Fenti tájékoztatás a partnereknél kihelyezett mintatermékekre is vonatkozik. A termék teljesítménynyilatkozata és alkalmazástechnikai útmutatója a Leier cég honlapján megtalálható. A vevő esetleges továbbértékesítés során köteles a megfelelő alkalmazástechnikára a fogyasztó figyelmét felhívni.
7. Személyes adatok kezelése
A jelen ügylet kapcsán tudomására jutott személyes adatokat a Leier a mindenkori jogszabályi előírásoknak megfelelően kezeli. A személyes adatok kezelésének szabályait az Adatkezelési tájékoztató tartalmazza. (https://www.leier.hu/adatkezelesi-tajekoztato) A szerződéskötéssel a vevő elismeri, hogy megismerte az adatkezelési tájékoztató tartalmát és elfogadja azt.
8. Egyéb rendelkezések
Minden esetben a megrendelést követő visszaigazolás időpontjában érvényes ÁSZF-et kell alkalmazni. A mindenkor aktuális ÁSZF a Leier honlapján kerül közzétételre. A vitás kérdéseket a Felek békés úton, tárgyalások folytatásával kívánják rendezni. Ennek sikertelensége esetén a Felek a hatáskörrel rendelkező győri székhelyű bíróság kizárólagos illetékességét kötik ki.
Érvényes: 2025. december 15. napjától</t>
  </si>
  <si>
    <t/>
  </si>
  <si>
    <t>m2</t>
  </si>
  <si>
    <t>db</t>
  </si>
  <si>
    <t>-</t>
  </si>
  <si>
    <t>PIROS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</si>
</sst>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#&quot; db&quot;"/>
    <numFmt numFmtId="166" formatCode="#,##0&quot; Ft&quot;"/>
  </numFmts>
  <fonts count="2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7"/>
      <color theme="0"/>
      <name val="Century Gothic"/>
      <family val="2"/>
      <charset val="238"/>
    </font>
    <font>
      <b/>
      <sz val="16"/>
      <color theme="0"/>
      <name val="Aptos Narrow"/>
      <family val="2"/>
      <charset val="238"/>
      <scheme val="minor"/>
    </font>
    <font>
      <b/>
      <sz val="10"/>
      <color theme="0"/>
      <name val="Century Gothic"/>
      <family val="2"/>
      <charset val="238"/>
    </font>
    <font>
      <b/>
      <sz val="10"/>
      <color theme="0"/>
      <name val="Aptos Narrow"/>
      <family val="2"/>
      <charset val="238"/>
      <scheme val="minor"/>
    </font>
    <font>
      <sz val="10"/>
      <color rgb="FFFF0000"/>
      <name val="Aptos Narrow"/>
      <family val="2"/>
      <charset val="238"/>
      <scheme val="minor"/>
    </font>
    <font>
      <sz val="10"/>
      <name val="Aptos Narrow"/>
      <family val="2"/>
      <charset val="238"/>
      <scheme val="minor"/>
    </font>
    <font>
      <b/>
      <sz val="10"/>
      <color theme="1"/>
      <name val="Aptos Narrow"/>
      <family val="2"/>
      <charset val="238"/>
      <scheme val="minor"/>
    </font>
    <font>
      <sz val="7"/>
      <color theme="1" tint="0.34998626667073579"/>
      <name val="Century Gothic"/>
      <family val="2"/>
      <charset val="238"/>
    </font>
    <font>
      <b/>
      <u/>
      <sz val="10"/>
      <color theme="1" tint="0.34998626667073579"/>
      <name val="Aptos Narrow"/>
      <family val="2"/>
      <charset val="238"/>
      <scheme val="minor"/>
    </font>
    <font>
      <b/>
      <sz val="16"/>
      <color rgb="FF005E9E"/>
      <name val="Century Gothic"/>
      <family val="2"/>
      <charset val="238"/>
    </font>
    <font>
      <sz val="7.5"/>
      <color theme="1" tint="0.34998626667073579"/>
      <name val="Aptos Narrow"/>
      <family val="2"/>
      <charset val="238"/>
      <scheme val="minor"/>
    </font>
    <font>
      <sz val="7.5"/>
      <color theme="1" tint="0.34998626667073579"/>
      <name val="Century Gothic"/>
      <family val="2"/>
      <charset val="238"/>
    </font>
    <font>
      <sz val="8"/>
      <color theme="1" tint="0.34998626667073579"/>
      <name val="Century Gothic"/>
      <family val="2"/>
      <charset val="238"/>
    </font>
    <font>
      <b/>
      <sz val="7.5"/>
      <color theme="1" tint="0.34998626667073579"/>
      <name val="Century Gothic"/>
      <family val="2"/>
      <charset val="238"/>
    </font>
    <font>
      <b/>
      <sz val="10"/>
      <color theme="1" tint="0.14999847407452621"/>
      <name val="Aptos Narrow"/>
      <family val="2"/>
      <charset val="238"/>
      <scheme val="minor"/>
    </font>
    <font>
      <b/>
      <u/>
      <sz val="10"/>
      <color rgb="FFFF0000"/>
      <name val="Aptos Narrow"/>
      <family val="2"/>
      <charset val="238"/>
      <scheme val="minor"/>
    </font>
    <font>
      <b/>
      <sz val="10"/>
      <color rgb="FFFF0000"/>
      <name val="Aptos Narrow"/>
      <family val="2"/>
      <charset val="238"/>
      <scheme val="minor"/>
    </font>
    <font>
      <b/>
      <sz val="10"/>
      <name val="Aptos Narrow"/>
      <family val="2"/>
      <charset val="238"/>
      <scheme val="minor"/>
    </font>
    <font>
      <sz val="10"/>
      <name val="Arial CE"/>
      <charset val="238"/>
    </font>
    <font>
      <b/>
      <u/>
      <sz val="10"/>
      <name val="Aptos Narrow"/>
      <family val="2"/>
      <charset val="238"/>
      <scheme val="minor"/>
    </font>
    <font>
      <sz val="8"/>
      <color theme="1"/>
      <name val="Aptos Narrow"/>
      <family val="2"/>
      <charset val="238"/>
      <scheme val="minor"/>
    </font>
    <font>
      <sz val="8"/>
      <name val="Arial CE"/>
      <family val="2"/>
      <charset val="238"/>
    </font>
    <font>
      <sz val="10"/>
      <name val="Arial CE"/>
    </font>
    <font>
      <b/>
      <sz val="12"/>
      <color theme="1"/>
      <name val="Aptos Narrow"/>
      <family val="2"/>
      <charset val="238"/>
      <scheme val="minor"/>
    </font>
    <font>
      <i/>
      <sz val="10"/>
      <color theme="1"/>
      <name val="Aptos Narrow"/>
      <family val="2"/>
      <charset val="238"/>
      <scheme val="minor"/>
    </font>
    <font>
      <sz val="5.6"/>
      <color theme="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5E9E"/>
        <bgColor indexed="64"/>
      </patternFill>
    </fill>
    <fill>
      <patternFill patternType="solid">
        <fgColor rgb="FFEBEBEB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hair">
        <color theme="1" tint="0.499984740745262"/>
      </left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 style="hair">
        <color theme="1" tint="0.499984740745262"/>
      </bottom>
      <diagonal/>
    </border>
    <border>
      <left/>
      <right/>
      <top style="hair">
        <color theme="1" tint="0.499984740745262"/>
      </top>
      <bottom style="hair">
        <color theme="1" tint="0.499984740745262"/>
      </bottom>
      <diagonal/>
    </border>
    <border>
      <left/>
      <right style="hair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hair">
        <color theme="1" tint="0.499984740745262"/>
      </left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/>
      <diagonal/>
    </border>
    <border>
      <left/>
      <right style="hair">
        <color theme="1" tint="0.499984740745262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21" fillId="0" borderId="0"/>
  </cellStyleXfs>
  <cellXfs count="137">
    <xf numFmtId="0" fontId="0" fillId="0" borderId="0" xfId="0"/>
    <xf numFmtId="0" fontId="3" fillId="2" borderId="0" xfId="3" applyFont="1" applyFill="1" applyAlignment="1">
      <alignment vertical="center" wrapText="1"/>
    </xf>
    <xf numFmtId="0" fontId="0" fillId="2" borderId="0" xfId="0" applyFill="1"/>
    <xf numFmtId="0" fontId="0" fillId="3" borderId="0" xfId="0" applyFill="1"/>
    <xf numFmtId="0" fontId="10" fillId="3" borderId="0" xfId="3" applyFont="1" applyFill="1" applyAlignment="1">
      <alignment vertical="center" wrapText="1"/>
    </xf>
    <xf numFmtId="0" fontId="13" fillId="3" borderId="0" xfId="3" applyFont="1" applyFill="1" applyAlignment="1">
      <alignment shrinkToFit="1"/>
    </xf>
    <xf numFmtId="0" fontId="6" fillId="3" borderId="0" xfId="0" applyFont="1" applyFill="1"/>
    <xf numFmtId="0" fontId="0" fillId="3" borderId="0" xfId="0" applyFill="1" applyAlignment="1">
      <alignment horizontal="right"/>
    </xf>
    <xf numFmtId="0" fontId="0" fillId="5" borderId="0" xfId="0" applyFill="1"/>
    <xf numFmtId="0" fontId="0" fillId="3" borderId="0" xfId="0" applyFill="1" applyProtection="1">
      <protection locked="0"/>
    </xf>
    <xf numFmtId="0" fontId="0" fillId="5" borderId="0" xfId="0" applyFill="1" applyProtection="1">
      <protection locked="0"/>
    </xf>
    <xf numFmtId="0" fontId="7" fillId="5" borderId="0" xfId="0" applyFont="1" applyFill="1" applyProtection="1">
      <protection locked="0"/>
    </xf>
    <xf numFmtId="0" fontId="9" fillId="5" borderId="0" xfId="0" applyFont="1" applyFill="1" applyAlignment="1" applyProtection="1">
      <alignment horizontal="left" vertical="top"/>
      <protection locked="0"/>
    </xf>
    <xf numFmtId="0" fontId="23" fillId="5" borderId="0" xfId="0" applyFont="1" applyFill="1" applyAlignment="1" applyProtection="1">
      <alignment horizontal="left" wrapText="1"/>
      <protection locked="0"/>
    </xf>
    <xf numFmtId="0" fontId="24" fillId="5" borderId="0" xfId="4" applyFont="1" applyFill="1" applyAlignment="1" applyProtection="1">
      <alignment horizontal="justify" vertical="top" wrapText="1"/>
      <protection locked="0"/>
    </xf>
    <xf numFmtId="49" fontId="25" fillId="5" borderId="14" xfId="4" applyNumberFormat="1" applyFont="1" applyFill="1" applyBorder="1" applyProtection="1">
      <protection locked="0"/>
    </xf>
    <xf numFmtId="0" fontId="0" fillId="2" borderId="0" xfId="0" applyFill="1" applyProtection="1">
      <protection locked="0"/>
    </xf>
    <xf numFmtId="0" fontId="3" fillId="2" borderId="0" xfId="3" applyFont="1" applyFill="1" applyAlignment="1" applyProtection="1">
      <alignment vertical="center" wrapText="1"/>
      <protection locked="0"/>
    </xf>
    <xf numFmtId="0" fontId="0" fillId="0" borderId="7" xfId="0" applyBorder="1" applyProtection="1">
      <protection locked="0"/>
    </xf>
    <xf numFmtId="0" fontId="0" fillId="0" borderId="7" xfId="0" applyBorder="1" applyAlignment="1" applyProtection="1">
      <alignment shrinkToFit="1"/>
      <protection locked="0"/>
    </xf>
    <xf numFmtId="0" fontId="0" fillId="5" borderId="7" xfId="0" applyFill="1" applyBorder="1" applyAlignment="1" applyProtection="1">
      <alignment shrinkToFit="1"/>
      <protection locked="0"/>
    </xf>
    <xf numFmtId="0" fontId="0" fillId="5" borderId="7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0" xfId="0" applyFill="1" applyAlignment="1" applyProtection="1">
      <alignment horizontal="center"/>
      <protection locked="0"/>
    </xf>
    <xf numFmtId="0" fontId="26" fillId="5" borderId="0" xfId="0" applyFont="1" applyFill="1" applyAlignment="1" applyProtection="1">
      <alignment vertical="center"/>
      <protection locked="0"/>
    </xf>
    <xf numFmtId="0" fontId="0" fillId="0" borderId="0" xfId="0" applyProtection="1">
      <protection locked="0"/>
    </xf>
    <xf numFmtId="166" fontId="8" fillId="4" borderId="1" xfId="4" applyNumberFormat="1" applyFont="1" applyFill="1" applyBorder="1" applyAlignment="1" applyProtection="1">
      <alignment horizontal="right"/>
      <protection locked="0"/>
    </xf>
    <xf numFmtId="1" fontId="8" fillId="4" borderId="5" xfId="4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 applyProtection="1">
      <alignment horizontal="center"/>
      <protection locked="0"/>
    </xf>
    <xf numFmtId="165" fontId="20" fillId="4" borderId="1" xfId="4" applyNumberFormat="1" applyFont="1" applyFill="1" applyBorder="1" applyAlignment="1" applyProtection="1">
      <alignment horizontal="left"/>
      <protection locked="0"/>
    </xf>
    <xf numFmtId="165" fontId="20" fillId="4" borderId="2" xfId="4" applyNumberFormat="1" applyFont="1" applyFill="1" applyBorder="1" applyAlignment="1" applyProtection="1">
      <alignment horizontal="left"/>
      <protection locked="0"/>
    </xf>
    <xf numFmtId="9" fontId="20" fillId="0" borderId="2" xfId="1" applyFont="1" applyFill="1" applyBorder="1" applyAlignment="1" applyProtection="1">
      <alignment horizontal="center"/>
      <protection locked="0"/>
    </xf>
    <xf numFmtId="165" fontId="20" fillId="4" borderId="2" xfId="4" applyNumberFormat="1" applyFont="1" applyFill="1" applyBorder="1" applyProtection="1">
      <protection locked="0"/>
    </xf>
    <xf numFmtId="165" fontId="20" fillId="4" borderId="3" xfId="4" applyNumberFormat="1" applyFont="1" applyFill="1" applyBorder="1" applyProtection="1">
      <protection locked="0"/>
    </xf>
    <xf numFmtId="165" fontId="8" fillId="4" borderId="3" xfId="4" applyNumberFormat="1" applyFont="1" applyFill="1" applyBorder="1" applyProtection="1">
      <protection locked="0"/>
    </xf>
    <xf numFmtId="165" fontId="8" fillId="4" borderId="4" xfId="4" applyNumberFormat="1" applyFont="1" applyFill="1" applyBorder="1" applyProtection="1">
      <protection locked="0"/>
    </xf>
    <xf numFmtId="165" fontId="8" fillId="4" borderId="2" xfId="4" applyNumberFormat="1" applyFont="1" applyFill="1" applyBorder="1" applyProtection="1">
      <protection locked="0"/>
    </xf>
    <xf numFmtId="165" fontId="8" fillId="4" borderId="5" xfId="4" applyNumberFormat="1" applyFont="1" applyFill="1" applyBorder="1" applyAlignment="1" applyProtection="1">
      <alignment horizontal="center"/>
      <protection locked="0"/>
    </xf>
    <xf numFmtId="166" fontId="8" fillId="4" borderId="5" xfId="4" applyNumberFormat="1" applyFont="1" applyFill="1" applyBorder="1" applyAlignment="1" applyProtection="1">
      <alignment horizontal="right"/>
      <protection locked="0"/>
    </xf>
    <xf numFmtId="2" fontId="8" fillId="4" borderId="5" xfId="4" applyNumberFormat="1" applyFont="1" applyFill="1" applyBorder="1" applyAlignment="1" applyProtection="1">
      <alignment horizontal="right"/>
      <protection locked="0"/>
    </xf>
    <xf numFmtId="166" fontId="8" fillId="3" borderId="6" xfId="4" applyNumberFormat="1" applyFont="1" applyFill="1" applyBorder="1" applyAlignment="1" applyProtection="1">
      <alignment horizontal="right"/>
      <protection locked="0"/>
    </xf>
    <xf numFmtId="166" fontId="8" fillId="3" borderId="8" xfId="4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65" fontId="8" fillId="5" borderId="5" xfId="4" applyNumberFormat="1" applyFont="1" applyFill="1" applyBorder="1" applyAlignment="1" applyProtection="1">
      <alignment horizontal="center"/>
      <protection locked="0"/>
    </xf>
    <xf numFmtId="166" fontId="8" fillId="6" borderId="5" xfId="4" applyNumberFormat="1" applyFont="1" applyFill="1" applyBorder="1" applyAlignment="1" applyProtection="1">
      <alignment horizontal="right"/>
      <protection locked="0"/>
    </xf>
    <xf numFmtId="0" fontId="10" fillId="3" borderId="0" xfId="3" applyFont="1" applyFill="1" applyAlignment="1" applyProtection="1">
      <alignment vertical="center" wrapText="1"/>
      <protection locked="0"/>
    </xf>
    <xf numFmtId="0" fontId="13" fillId="3" borderId="0" xfId="3" applyFont="1" applyFill="1" applyAlignment="1" applyProtection="1">
      <alignment shrinkToFit="1"/>
      <protection locked="0"/>
    </xf>
    <xf numFmtId="0" fontId="14" fillId="3" borderId="0" xfId="3" applyFont="1" applyFill="1" applyAlignment="1" applyProtection="1">
      <alignment horizontal="right"/>
      <protection locked="0"/>
    </xf>
    <xf numFmtId="0" fontId="16" fillId="3" borderId="0" xfId="3" applyFont="1" applyFill="1" applyAlignment="1" applyProtection="1">
      <alignment horizontal="right" shrinkToFit="1"/>
      <protection locked="0"/>
    </xf>
    <xf numFmtId="0" fontId="14" fillId="3" borderId="0" xfId="3" applyFont="1" applyFill="1" applyAlignment="1" applyProtection="1">
      <alignment wrapText="1"/>
      <protection locked="0"/>
    </xf>
    <xf numFmtId="0" fontId="6" fillId="3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165" fontId="8" fillId="4" borderId="1" xfId="4" applyNumberFormat="1" applyFont="1" applyFill="1" applyBorder="1" applyAlignment="1" applyProtection="1">
      <alignment horizontal="center"/>
      <protection locked="0"/>
    </xf>
    <xf numFmtId="0" fontId="8" fillId="4" borderId="1" xfId="4" applyFont="1" applyFill="1" applyBorder="1" applyAlignment="1" applyProtection="1">
      <alignment horizontal="center"/>
      <protection locked="0"/>
    </xf>
    <xf numFmtId="2" fontId="8" fillId="4" borderId="1" xfId="4" applyNumberFormat="1" applyFont="1" applyFill="1" applyBorder="1" applyAlignment="1" applyProtection="1">
      <alignment horizontal="right"/>
      <protection locked="0"/>
    </xf>
    <xf numFmtId="0" fontId="13" fillId="3" borderId="0" xfId="3" applyFont="1" applyFill="1" applyAlignment="1" applyProtection="1">
      <alignment horizontal="center" shrinkToFit="1"/>
      <protection locked="0"/>
    </xf>
    <xf numFmtId="164" fontId="14" fillId="3" borderId="0" xfId="3" applyNumberFormat="1" applyFont="1" applyFill="1" applyAlignment="1" applyProtection="1">
      <alignment horizontal="right" vertical="top" wrapText="1"/>
      <protection locked="0"/>
    </xf>
    <xf numFmtId="0" fontId="15" fillId="3" borderId="0" xfId="3" applyFont="1" applyFill="1" applyAlignment="1" applyProtection="1">
      <alignment horizontal="right"/>
      <protection locked="0"/>
    </xf>
    <xf numFmtId="0" fontId="15" fillId="3" borderId="0" xfId="3" applyFont="1" applyFill="1" applyAlignment="1" applyProtection="1">
      <alignment horizontal="right" shrinkToFi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3" fillId="2" borderId="0" xfId="3" applyFont="1" applyFill="1" applyAlignment="1" applyProtection="1">
      <alignment horizontal="right" vertical="center" wrapText="1"/>
      <protection locked="0"/>
    </xf>
    <xf numFmtId="0" fontId="11" fillId="3" borderId="0" xfId="3" applyFont="1" applyFill="1" applyAlignment="1" applyProtection="1">
      <alignment horizontal="left" shrinkToFit="1"/>
      <protection locked="0"/>
    </xf>
    <xf numFmtId="0" fontId="12" fillId="3" borderId="0" xfId="3" applyFont="1" applyFill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shrinkToFit="1"/>
      <protection locked="0"/>
    </xf>
    <xf numFmtId="14" fontId="20" fillId="0" borderId="0" xfId="0" applyNumberFormat="1" applyFont="1" applyAlignment="1" applyProtection="1">
      <alignment horizontal="right" shrinkToFit="1"/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0" xfId="0" applyFont="1" applyAlignment="1" applyProtection="1">
      <alignment horizontal="left"/>
      <protection locked="0"/>
    </xf>
    <xf numFmtId="0" fontId="17" fillId="0" borderId="0" xfId="0" applyFont="1" applyAlignment="1" applyProtection="1">
      <alignment horizontal="left" shrinkToFit="1"/>
      <protection locked="0"/>
    </xf>
    <xf numFmtId="0" fontId="9" fillId="0" borderId="0" xfId="0" applyFont="1" applyAlignment="1" applyProtection="1">
      <alignment horizontal="right"/>
      <protection locked="0"/>
    </xf>
    <xf numFmtId="0" fontId="18" fillId="0" borderId="0" xfId="0" applyFont="1" applyAlignment="1" applyProtection="1">
      <alignment horizontal="right" shrinkToFit="1"/>
      <protection locked="0"/>
    </xf>
    <xf numFmtId="0" fontId="17" fillId="0" borderId="0" xfId="0" applyFont="1" applyAlignment="1" applyProtection="1">
      <alignment horizontal="left" vertical="top"/>
      <protection locked="0"/>
    </xf>
    <xf numFmtId="0" fontId="17" fillId="0" borderId="0" xfId="0" applyFont="1" applyAlignment="1" applyProtection="1">
      <alignment horizontal="left" vertical="top" wrapText="1"/>
      <protection locked="0"/>
    </xf>
    <xf numFmtId="14" fontId="19" fillId="0" borderId="0" xfId="0" applyNumberFormat="1" applyFont="1" applyAlignment="1" applyProtection="1">
      <alignment horizontal="right" shrinkToFit="1"/>
      <protection locked="0"/>
    </xf>
    <xf numFmtId="165" fontId="8" fillId="4" borderId="6" xfId="4" applyNumberFormat="1" applyFont="1" applyFill="1" applyBorder="1" applyAlignment="1" applyProtection="1">
      <alignment horizontal="left" shrinkToFit="1"/>
      <protection locked="0"/>
    </xf>
    <xf numFmtId="165" fontId="8" fillId="4" borderId="7" xfId="4" applyNumberFormat="1" applyFont="1" applyFill="1" applyBorder="1" applyAlignment="1" applyProtection="1">
      <alignment horizontal="left" shrinkToFit="1"/>
      <protection locked="0"/>
    </xf>
    <xf numFmtId="165" fontId="8" fillId="4" borderId="8" xfId="4" applyNumberFormat="1" applyFont="1" applyFill="1" applyBorder="1" applyAlignment="1" applyProtection="1">
      <alignment horizontal="left" shrinkToFit="1"/>
      <protection locked="0"/>
    </xf>
    <xf numFmtId="166" fontId="8" fillId="3" borderId="6" xfId="4" applyNumberFormat="1" applyFont="1" applyFill="1" applyBorder="1" applyAlignment="1">
      <alignment horizontal="right"/>
    </xf>
    <xf numFmtId="166" fontId="8" fillId="3" borderId="8" xfId="4" applyNumberFormat="1" applyFont="1" applyFill="1" applyBorder="1" applyAlignment="1">
      <alignment horizontal="right"/>
    </xf>
    <xf numFmtId="165" fontId="8" fillId="4" borderId="2" xfId="4" applyNumberFormat="1" applyFont="1" applyFill="1" applyBorder="1" applyAlignment="1" applyProtection="1">
      <alignment horizontal="left" shrinkToFit="1"/>
      <protection locked="0"/>
    </xf>
    <xf numFmtId="165" fontId="8" fillId="4" borderId="3" xfId="4" applyNumberFormat="1" applyFont="1" applyFill="1" applyBorder="1" applyAlignment="1" applyProtection="1">
      <alignment horizontal="left" shrinkToFit="1"/>
      <protection locked="0"/>
    </xf>
    <xf numFmtId="165" fontId="8" fillId="4" borderId="4" xfId="4" applyNumberFormat="1" applyFont="1" applyFill="1" applyBorder="1" applyAlignment="1" applyProtection="1">
      <alignment horizontal="left" shrinkToFit="1"/>
      <protection locked="0"/>
    </xf>
    <xf numFmtId="166" fontId="8" fillId="3" borderId="2" xfId="4" applyNumberFormat="1" applyFont="1" applyFill="1" applyBorder="1" applyAlignment="1" applyProtection="1">
      <alignment horizontal="right"/>
      <protection locked="0"/>
    </xf>
    <xf numFmtId="166" fontId="8" fillId="3" borderId="4" xfId="4" applyNumberFormat="1" applyFont="1" applyFill="1" applyBorder="1" applyAlignment="1" applyProtection="1">
      <alignment horizontal="right"/>
      <protection locked="0"/>
    </xf>
    <xf numFmtId="166" fontId="8" fillId="3" borderId="6" xfId="4" applyNumberFormat="1" applyFont="1" applyFill="1" applyBorder="1" applyAlignment="1" applyProtection="1">
      <alignment horizontal="right"/>
      <protection locked="0"/>
    </xf>
    <xf numFmtId="166" fontId="8" fillId="3" borderId="8" xfId="4" applyNumberFormat="1" applyFont="1" applyFill="1" applyBorder="1" applyAlignment="1" applyProtection="1">
      <alignment horizontal="right"/>
      <protection locked="0"/>
    </xf>
    <xf numFmtId="165" fontId="8" fillId="4" borderId="9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10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11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12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0" xfId="4" applyNumberFormat="1" applyFont="1" applyFill="1" applyAlignment="1" applyProtection="1">
      <alignment horizontal="center" vertical="center" wrapText="1"/>
      <protection locked="0"/>
    </xf>
    <xf numFmtId="165" fontId="8" fillId="4" borderId="13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6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7" xfId="4" applyNumberFormat="1" applyFont="1" applyFill="1" applyBorder="1" applyAlignment="1" applyProtection="1">
      <alignment horizontal="center" vertical="center" wrapText="1"/>
      <protection locked="0"/>
    </xf>
    <xf numFmtId="165" fontId="8" fillId="4" borderId="8" xfId="4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shrinkToFit="1"/>
      <protection locked="0"/>
    </xf>
    <xf numFmtId="166" fontId="8" fillId="3" borderId="1" xfId="4" applyNumberFormat="1" applyFont="1" applyFill="1" applyBorder="1" applyAlignment="1">
      <alignment horizontal="right"/>
    </xf>
    <xf numFmtId="165" fontId="22" fillId="4" borderId="1" xfId="4" applyNumberFormat="1" applyFont="1" applyFill="1" applyBorder="1" applyAlignment="1" applyProtection="1">
      <alignment horizontal="left"/>
      <protection locked="0"/>
    </xf>
    <xf numFmtId="165" fontId="8" fillId="3" borderId="2" xfId="4" applyNumberFormat="1" applyFont="1" applyFill="1" applyBorder="1" applyAlignment="1" applyProtection="1">
      <alignment horizontal="right"/>
      <protection locked="0"/>
    </xf>
    <xf numFmtId="165" fontId="8" fillId="3" borderId="4" xfId="4" applyNumberFormat="1" applyFont="1" applyFill="1" applyBorder="1" applyAlignment="1" applyProtection="1">
      <alignment horizontal="right"/>
      <protection locked="0"/>
    </xf>
    <xf numFmtId="165" fontId="8" fillId="4" borderId="2" xfId="4" applyNumberFormat="1" applyFont="1" applyFill="1" applyBorder="1" applyAlignment="1" applyProtection="1">
      <alignment horizontal="center"/>
      <protection locked="0"/>
    </xf>
    <xf numFmtId="165" fontId="8" fillId="4" borderId="3" xfId="4" applyNumberFormat="1" applyFont="1" applyFill="1" applyBorder="1" applyAlignment="1" applyProtection="1">
      <alignment horizontal="center"/>
      <protection locked="0"/>
    </xf>
    <xf numFmtId="165" fontId="8" fillId="4" borderId="4" xfId="4" applyNumberFormat="1" applyFont="1" applyFill="1" applyBorder="1" applyAlignment="1" applyProtection="1">
      <alignment horizontal="center"/>
      <protection locked="0"/>
    </xf>
    <xf numFmtId="166" fontId="8" fillId="3" borderId="2" xfId="4" applyNumberFormat="1" applyFont="1" applyFill="1" applyBorder="1" applyAlignment="1">
      <alignment horizontal="right"/>
    </xf>
    <xf numFmtId="166" fontId="8" fillId="3" borderId="4" xfId="4" applyNumberFormat="1" applyFont="1" applyFill="1" applyBorder="1" applyAlignment="1">
      <alignment horizontal="right"/>
    </xf>
    <xf numFmtId="166" fontId="20" fillId="3" borderId="6" xfId="4" applyNumberFormat="1" applyFont="1" applyFill="1" applyBorder="1" applyAlignment="1">
      <alignment horizontal="right"/>
    </xf>
    <xf numFmtId="166" fontId="20" fillId="3" borderId="8" xfId="4" applyNumberFormat="1" applyFont="1" applyFill="1" applyBorder="1" applyAlignment="1">
      <alignment horizontal="right"/>
    </xf>
    <xf numFmtId="0" fontId="9" fillId="5" borderId="0" xfId="0" applyFont="1" applyFill="1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9" fillId="5" borderId="0" xfId="0" applyFont="1" applyFill="1" applyAlignment="1" applyProtection="1">
      <alignment horizontal="left" vertical="top"/>
      <protection locked="0"/>
    </xf>
    <xf numFmtId="0" fontId="23" fillId="5" borderId="0" xfId="0" applyFont="1" applyFill="1" applyAlignment="1" applyProtection="1">
      <alignment horizontal="left" vertical="top" wrapText="1"/>
      <protection locked="0"/>
    </xf>
    <xf numFmtId="165" fontId="8" fillId="0" borderId="3" xfId="4" applyNumberFormat="1" applyFont="1" applyBorder="1" applyAlignment="1" applyProtection="1">
      <alignment horizontal="center"/>
      <protection locked="0"/>
    </xf>
    <xf numFmtId="165" fontId="8" fillId="0" borderId="4" xfId="4" applyNumberFormat="1" applyFont="1" applyBorder="1" applyAlignment="1" applyProtection="1">
      <alignment horizont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0" fontId="26" fillId="3" borderId="0" xfId="0" applyFont="1" applyFill="1" applyAlignment="1" applyProtection="1">
      <alignment horizontal="center" vertical="center"/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14" xfId="0" applyFill="1" applyBorder="1" applyAlignment="1" applyProtection="1">
      <alignment horizontal="center"/>
      <protection locked="0"/>
    </xf>
    <xf numFmtId="0" fontId="0" fillId="5" borderId="19" xfId="0" applyFill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23" fillId="0" borderId="16" xfId="0" applyFont="1" applyBorder="1" applyAlignment="1" applyProtection="1">
      <alignment horizontal="center"/>
      <protection locked="0"/>
    </xf>
    <xf numFmtId="0" fontId="23" fillId="0" borderId="17" xfId="0" applyFont="1" applyBorder="1" applyAlignment="1" applyProtection="1">
      <alignment horizontal="center"/>
      <protection locked="0"/>
    </xf>
    <xf numFmtId="0" fontId="23" fillId="0" borderId="18" xfId="0" applyFont="1" applyBorder="1" applyAlignment="1" applyProtection="1">
      <alignment horizontal="center"/>
      <protection locked="0"/>
    </xf>
    <xf numFmtId="0" fontId="28" fillId="5" borderId="0" xfId="0" applyFont="1" applyFill="1" applyAlignment="1" applyProtection="1">
      <alignment horizontal="left" vertical="top" wrapText="1"/>
      <protection locked="0"/>
    </xf>
    <xf numFmtId="0" fontId="0" fillId="5" borderId="19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left" wrapText="1"/>
      <protection locked="0"/>
    </xf>
    <xf numFmtId="0" fontId="0" fillId="5" borderId="19" xfId="0" applyFill="1" applyBorder="1" applyAlignment="1" applyProtection="1">
      <alignment horizontal="left" wrapText="1"/>
      <protection locked="0"/>
    </xf>
    <xf numFmtId="0" fontId="0" fillId="5" borderId="14" xfId="0" applyFill="1" applyBorder="1" applyAlignment="1" applyProtection="1">
      <alignment horizontal="center" vertical="center" wrapText="1"/>
      <protection locked="0"/>
    </xf>
    <xf numFmtId="0" fontId="0" fillId="5" borderId="19" xfId="0" applyFill="1" applyBorder="1" applyAlignment="1" applyProtection="1">
      <alignment horizontal="center" vertical="center" wrapText="1"/>
      <protection locked="0"/>
    </xf>
    <xf numFmtId="0" fontId="0" fillId="5" borderId="20" xfId="0" applyFill="1" applyBorder="1" applyAlignment="1" applyProtection="1">
      <alignment horizontal="center" vertical="center"/>
      <protection locked="0"/>
    </xf>
    <xf numFmtId="0" fontId="0" fillId="5" borderId="14" xfId="0" applyFill="1" applyBorder="1" applyAlignment="1" applyProtection="1">
      <alignment horizontal="center" vertical="center"/>
      <protection locked="0"/>
    </xf>
  </cellXfs>
  <cellStyles count="5">
    <cellStyle name="Hivatkozás" xfId="2" builtinId="8"/>
    <cellStyle name="Normál" xfId="0" builtinId="0"/>
    <cellStyle name="Normál 2" xfId="3" xr:uid="{5C4C585D-E026-4D7F-AE72-86C341048A65}"/>
    <cellStyle name="Normál 3" xfId="4" xr:uid="{45966A12-C54C-410E-BF28-F5684A6C6D53}"/>
    <cellStyle name="Százalék" xfId="1" builtinId="5"/>
  </cellStyles>
  <dxfs count="2">
    <dxf>
      <numFmt numFmtId="167" formatCode="0.0%"/>
    </dxf>
    <dxf>
      <numFmt numFmtId="167" formatCode="0.0%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9525</xdr:rowOff>
    </xdr:from>
    <xdr:to>
      <xdr:col>4</xdr:col>
      <xdr:colOff>230281</xdr:colOff>
      <xdr:row>3</xdr:row>
      <xdr:rowOff>5445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869B749-3FBD-4E58-BC1B-C26CB7B7B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71450"/>
          <a:ext cx="1554256" cy="4245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9525</xdr:colOff>
      <xdr:row>69</xdr:row>
      <xdr:rowOff>28576</xdr:rowOff>
    </xdr:from>
    <xdr:to>
      <xdr:col>2</xdr:col>
      <xdr:colOff>363631</xdr:colOff>
      <xdr:row>70</xdr:row>
      <xdr:rowOff>50250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CBFBF145-9B9C-4ADE-89AA-C3400C327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0267951"/>
          <a:ext cx="877981" cy="240749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</xdr:col>
      <xdr:colOff>209550</xdr:colOff>
      <xdr:row>72</xdr:row>
      <xdr:rowOff>9525</xdr:rowOff>
    </xdr:from>
    <xdr:ext cx="1562100" cy="424545"/>
    <xdr:pic>
      <xdr:nvPicPr>
        <xdr:cNvPr id="4" name="Kép 3">
          <a:extLst>
            <a:ext uri="{FF2B5EF4-FFF2-40B4-BE49-F238E27FC236}">
              <a16:creationId xmlns:a16="http://schemas.microsoft.com/office/drawing/2014/main" id="{C8396FD6-2FCD-444D-AD2A-FB72C9C33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10734675"/>
          <a:ext cx="1562100" cy="42454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9525</xdr:colOff>
      <xdr:row>136</xdr:row>
      <xdr:rowOff>28576</xdr:rowOff>
    </xdr:from>
    <xdr:ext cx="880783" cy="235706"/>
    <xdr:pic>
      <xdr:nvPicPr>
        <xdr:cNvPr id="5" name="Kép 4">
          <a:extLst>
            <a:ext uri="{FF2B5EF4-FFF2-40B4-BE49-F238E27FC236}">
              <a16:creationId xmlns:a16="http://schemas.microsoft.com/office/drawing/2014/main" id="{F86A1CFF-790D-4E27-ADEA-01839A489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20659726"/>
          <a:ext cx="880783" cy="235706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leier.eu/" TargetMode="External"/><Relationship Id="rId1" Type="http://schemas.openxmlformats.org/officeDocument/2006/relationships/hyperlink" Target="http://www.leier.eu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60CD1-9DAD-4B84-90C1-454148123F19}">
  <dimension ref="A1:N138"/>
  <sheetViews>
    <sheetView tabSelected="1" zoomScaleNormal="100" workbookViewId="0">
      <selection activeCell="E19" sqref="E19:H19"/>
    </sheetView>
  </sheetViews>
  <sheetFormatPr defaultRowHeight="15" outlineLevelRow="1" x14ac:dyDescent="0.25"/>
  <cols>
    <col min="1" max="1" width="1.140625" style="26" customWidth="1"/>
    <col min="2" max="2" width="7.85546875" style="26" customWidth="1"/>
    <col min="3" max="3" width="8.7109375" style="26" customWidth="1"/>
    <col min="4" max="4" width="6.42578125" style="26" customWidth="1"/>
    <col min="5" max="7" width="11.140625" style="26" customWidth="1"/>
    <col min="8" max="8" width="9.5703125" style="26" customWidth="1"/>
    <col min="9" max="9" width="11.85546875" style="26" customWidth="1"/>
    <col min="10" max="10" width="11.28515625" style="26" customWidth="1"/>
    <col min="11" max="11" width="5" style="26" customWidth="1"/>
    <col min="12" max="13" width="8.28515625" style="26" customWidth="1"/>
    <col min="14" max="14" width="1.140625" customWidth="1"/>
  </cols>
  <sheetData>
    <row r="1" spans="1:14" ht="12.75" customHeight="1" x14ac:dyDescent="0.25">
      <c r="A1" s="17"/>
      <c r="B1" s="16"/>
      <c r="C1" s="16"/>
      <c r="D1" s="16"/>
      <c r="E1" s="16"/>
      <c r="F1" s="64" t="s">
        <v>0</v>
      </c>
      <c r="G1" s="65"/>
      <c r="H1" s="65"/>
      <c r="I1" s="65"/>
      <c r="J1" s="66" t="s">
        <v>1</v>
      </c>
      <c r="K1" s="66"/>
      <c r="L1" s="66"/>
      <c r="M1" s="66"/>
      <c r="N1" s="1"/>
    </row>
    <row r="2" spans="1:14" x14ac:dyDescent="0.25">
      <c r="A2" s="17"/>
      <c r="B2" s="16"/>
      <c r="C2" s="16"/>
      <c r="D2" s="16"/>
      <c r="E2" s="16"/>
      <c r="F2" s="65"/>
      <c r="G2" s="65"/>
      <c r="H2" s="65"/>
      <c r="I2" s="65"/>
      <c r="J2" s="66"/>
      <c r="K2" s="66"/>
      <c r="L2" s="66"/>
      <c r="M2" s="66"/>
      <c r="N2" s="1"/>
    </row>
    <row r="3" spans="1:14" x14ac:dyDescent="0.25">
      <c r="A3" s="17"/>
      <c r="B3" s="16"/>
      <c r="C3" s="16"/>
      <c r="D3" s="16"/>
      <c r="E3" s="16"/>
      <c r="F3" s="65"/>
      <c r="G3" s="65"/>
      <c r="H3" s="65"/>
      <c r="I3" s="65"/>
      <c r="J3" s="66"/>
      <c r="K3" s="66"/>
      <c r="L3" s="66"/>
      <c r="M3" s="66"/>
      <c r="N3" s="1"/>
    </row>
    <row r="4" spans="1:14" x14ac:dyDescent="0.25">
      <c r="A4" s="17"/>
      <c r="B4" s="16"/>
      <c r="C4" s="16"/>
      <c r="D4" s="16"/>
      <c r="E4" s="16"/>
      <c r="F4" s="65"/>
      <c r="G4" s="65"/>
      <c r="H4" s="65"/>
      <c r="I4" s="65"/>
      <c r="J4" s="66"/>
      <c r="K4" s="66"/>
      <c r="L4" s="66"/>
      <c r="M4" s="66"/>
      <c r="N4" s="1"/>
    </row>
    <row r="5" spans="1:14" x14ac:dyDescent="0.25">
      <c r="A5" s="17"/>
      <c r="B5" s="16"/>
      <c r="C5" s="16"/>
      <c r="D5" s="16"/>
      <c r="E5" s="16"/>
      <c r="F5" s="65"/>
      <c r="G5" s="65"/>
      <c r="H5" s="65"/>
      <c r="I5" s="65"/>
      <c r="J5" s="66"/>
      <c r="K5" s="66"/>
      <c r="L5" s="66"/>
      <c r="M5" s="66"/>
      <c r="N5" s="1"/>
    </row>
    <row r="6" spans="1:14" ht="12.75" customHeight="1" x14ac:dyDescent="0.25">
      <c r="A6" s="49"/>
      <c r="B6" s="67" t="s">
        <v>5</v>
      </c>
      <c r="C6" s="67"/>
      <c r="D6" s="67"/>
      <c r="E6" s="67"/>
      <c r="F6" s="68" t="s">
        <v>6</v>
      </c>
      <c r="G6" s="68"/>
      <c r="H6" s="68"/>
      <c r="I6" s="68"/>
      <c r="J6" s="67" t="s">
        <v>7</v>
      </c>
      <c r="K6" s="67"/>
      <c r="L6" s="67"/>
      <c r="M6" s="67"/>
      <c r="N6" s="5"/>
    </row>
    <row r="7" spans="1:14" ht="12.75" customHeight="1" x14ac:dyDescent="0.3">
      <c r="A7" s="49"/>
      <c r="B7" s="50" t="s">
        <v>2</v>
      </c>
      <c r="C7" s="60"/>
      <c r="D7" s="60"/>
      <c r="E7" s="60"/>
      <c r="F7" s="68"/>
      <c r="G7" s="68"/>
      <c r="H7" s="68"/>
      <c r="I7" s="68"/>
      <c r="J7" s="51" t="s">
        <v>8</v>
      </c>
      <c r="K7" s="62"/>
      <c r="L7" s="62"/>
      <c r="M7" s="62"/>
      <c r="N7" s="4"/>
    </row>
    <row r="8" spans="1:14" ht="12.75" customHeight="1" x14ac:dyDescent="0.3">
      <c r="A8" s="49"/>
      <c r="B8" s="50" t="s">
        <v>3</v>
      </c>
      <c r="C8" s="60"/>
      <c r="D8" s="60"/>
      <c r="E8" s="60"/>
      <c r="F8" s="68"/>
      <c r="G8" s="68"/>
      <c r="H8" s="68"/>
      <c r="I8" s="68"/>
      <c r="J8" s="52" t="s">
        <v>9</v>
      </c>
      <c r="K8" s="62"/>
      <c r="L8" s="62"/>
      <c r="M8" s="62"/>
      <c r="N8" s="4"/>
    </row>
    <row r="9" spans="1:14" ht="12.75" customHeight="1" x14ac:dyDescent="0.3">
      <c r="A9" s="49"/>
      <c r="B9" s="50" t="s">
        <v>4</v>
      </c>
      <c r="C9" s="60"/>
      <c r="D9" s="60"/>
      <c r="E9" s="60"/>
      <c r="F9" s="68"/>
      <c r="G9" s="68"/>
      <c r="H9" s="68"/>
      <c r="I9" s="68"/>
      <c r="J9" s="51" t="s">
        <v>10</v>
      </c>
      <c r="K9" s="63"/>
      <c r="L9" s="63"/>
      <c r="M9" s="63"/>
      <c r="N9" s="4"/>
    </row>
    <row r="10" spans="1:14" ht="12.75" customHeight="1" x14ac:dyDescent="0.3">
      <c r="A10" s="49"/>
      <c r="B10" s="50" t="s">
        <v>12</v>
      </c>
      <c r="C10" s="60"/>
      <c r="D10" s="60"/>
      <c r="E10" s="60"/>
      <c r="F10" s="68"/>
      <c r="G10" s="68"/>
      <c r="H10" s="68"/>
      <c r="I10" s="68"/>
      <c r="J10" s="51" t="s">
        <v>13</v>
      </c>
      <c r="K10" s="53"/>
      <c r="L10" s="53"/>
      <c r="M10" s="53"/>
      <c r="N10" s="4"/>
    </row>
    <row r="11" spans="1:14" ht="12.75" customHeight="1" x14ac:dyDescent="0.25">
      <c r="A11" s="49"/>
      <c r="B11" s="50" t="s">
        <v>14</v>
      </c>
      <c r="C11" s="60"/>
      <c r="D11" s="60"/>
      <c r="E11" s="60"/>
      <c r="F11" s="68"/>
      <c r="G11" s="68"/>
      <c r="H11" s="68"/>
      <c r="I11" s="68"/>
      <c r="J11" s="61"/>
      <c r="K11" s="61"/>
      <c r="L11" s="61"/>
      <c r="M11" s="61"/>
      <c r="N11" s="4"/>
    </row>
    <row r="12" spans="1:14" ht="4.5" customHeight="1" x14ac:dyDescent="0.25">
      <c r="A12" s="9"/>
      <c r="B12" s="72"/>
      <c r="C12" s="72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3"/>
    </row>
    <row r="13" spans="1:14" ht="12.75" customHeight="1" x14ac:dyDescent="0.25">
      <c r="A13" s="9"/>
      <c r="B13" s="73" t="s">
        <v>11</v>
      </c>
      <c r="C13" s="73"/>
      <c r="D13" s="73"/>
      <c r="E13" s="74" t="s">
        <v>16</v>
      </c>
      <c r="F13" s="74"/>
      <c r="G13" s="74"/>
      <c r="H13" s="74"/>
      <c r="I13" s="74"/>
      <c r="J13" s="75" t="s">
        <v>15</v>
      </c>
      <c r="K13" s="75"/>
      <c r="L13" s="76"/>
      <c r="M13" s="76"/>
      <c r="N13" s="3"/>
    </row>
    <row r="14" spans="1:14" ht="12.75" customHeight="1" x14ac:dyDescent="0.25">
      <c r="A14" s="9"/>
      <c r="B14" s="77" t="s">
        <v>18</v>
      </c>
      <c r="C14" s="77"/>
      <c r="D14" s="77"/>
      <c r="E14" s="78" t="s">
        <v>87</v>
      </c>
      <c r="F14" s="78"/>
      <c r="G14" s="78"/>
      <c r="H14" s="78"/>
      <c r="I14" s="78"/>
      <c r="J14" s="69" t="s">
        <v>17</v>
      </c>
      <c r="K14" s="69"/>
      <c r="L14" s="79"/>
      <c r="M14" s="79"/>
      <c r="N14" s="3"/>
    </row>
    <row r="15" spans="1:14" x14ac:dyDescent="0.25">
      <c r="A15" s="9"/>
      <c r="B15" s="77"/>
      <c r="C15" s="77"/>
      <c r="D15" s="77"/>
      <c r="E15" s="78"/>
      <c r="F15" s="78"/>
      <c r="G15" s="78"/>
      <c r="H15" s="78"/>
      <c r="I15" s="78"/>
      <c r="J15" s="69" t="s">
        <v>19</v>
      </c>
      <c r="K15" s="69"/>
      <c r="L15" s="70"/>
      <c r="M15" s="70"/>
      <c r="N15" s="3"/>
    </row>
    <row r="16" spans="1:14" ht="3.75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3"/>
    </row>
    <row r="17" spans="1:14" x14ac:dyDescent="0.25">
      <c r="A17" s="54"/>
      <c r="B17" s="55" t="s">
        <v>21</v>
      </c>
      <c r="C17" s="71" t="s">
        <v>22</v>
      </c>
      <c r="D17" s="71"/>
      <c r="E17" s="71" t="s">
        <v>23</v>
      </c>
      <c r="F17" s="71"/>
      <c r="G17" s="71"/>
      <c r="H17" s="71"/>
      <c r="I17" s="56" t="s">
        <v>24</v>
      </c>
      <c r="J17" s="56" t="s">
        <v>25</v>
      </c>
      <c r="K17" s="56" t="s">
        <v>26</v>
      </c>
      <c r="L17" s="71" t="s">
        <v>27</v>
      </c>
      <c r="M17" s="71"/>
      <c r="N17" s="6"/>
    </row>
    <row r="18" spans="1:14" x14ac:dyDescent="0.25">
      <c r="A18" s="9"/>
      <c r="B18" s="57" t="s">
        <v>87</v>
      </c>
      <c r="C18" s="58" t="s">
        <v>87</v>
      </c>
      <c r="D18" s="57" t="s">
        <v>87</v>
      </c>
      <c r="E18" s="85" t="s">
        <v>87</v>
      </c>
      <c r="F18" s="86"/>
      <c r="G18" s="86"/>
      <c r="H18" s="87"/>
      <c r="I18" s="27" t="s">
        <v>87</v>
      </c>
      <c r="J18" s="59" t="s">
        <v>87</v>
      </c>
      <c r="K18" s="57" t="s">
        <v>87</v>
      </c>
      <c r="L18" s="88" t="str">
        <f>IF((I18&lt;&gt;"")*(J18&lt;&gt;""),I18*J18,"")</f>
        <v/>
      </c>
      <c r="M18" s="89"/>
      <c r="N18" s="3"/>
    </row>
    <row r="19" spans="1:14" x14ac:dyDescent="0.25">
      <c r="A19" s="9">
        <v>153</v>
      </c>
      <c r="B19" s="38" t="s">
        <v>87</v>
      </c>
      <c r="C19" s="38" t="s">
        <v>90</v>
      </c>
      <c r="D19" s="47"/>
      <c r="E19" s="80" t="s">
        <v>28</v>
      </c>
      <c r="F19" s="81"/>
      <c r="G19" s="81"/>
      <c r="H19" s="82"/>
      <c r="I19" s="48">
        <v>37836</v>
      </c>
      <c r="J19" s="40">
        <v>153</v>
      </c>
      <c r="K19" s="38" t="s">
        <v>88</v>
      </c>
      <c r="L19" s="83">
        <f t="shared" ref="L19:L39" si="0">IF((I19&lt;&gt;"")*(J19&lt;&gt;""),I19*J19,"")</f>
        <v>5788908</v>
      </c>
      <c r="M19" s="84"/>
      <c r="N19" s="3"/>
    </row>
    <row r="20" spans="1:14" x14ac:dyDescent="0.25">
      <c r="A20" s="9"/>
      <c r="B20" s="38"/>
      <c r="C20" s="38" t="s">
        <v>90</v>
      </c>
      <c r="D20" s="47"/>
      <c r="E20" s="80" t="s">
        <v>29</v>
      </c>
      <c r="F20" s="81"/>
      <c r="G20" s="81"/>
      <c r="H20" s="82"/>
      <c r="I20" s="48">
        <v>18473</v>
      </c>
      <c r="J20" s="40">
        <v>137</v>
      </c>
      <c r="K20" s="38" t="s">
        <v>88</v>
      </c>
      <c r="L20" s="83">
        <f t="shared" si="0"/>
        <v>2530801</v>
      </c>
      <c r="M20" s="84"/>
      <c r="N20" s="3"/>
    </row>
    <row r="21" spans="1:14" x14ac:dyDescent="0.25">
      <c r="A21" s="9"/>
      <c r="B21" s="38" t="s">
        <v>87</v>
      </c>
      <c r="C21" s="38" t="s">
        <v>90</v>
      </c>
      <c r="D21" s="47" t="s">
        <v>30</v>
      </c>
      <c r="E21" s="80" t="s">
        <v>31</v>
      </c>
      <c r="F21" s="81"/>
      <c r="G21" s="81"/>
      <c r="H21" s="82"/>
      <c r="I21" s="48">
        <v>31320</v>
      </c>
      <c r="J21" s="40" t="s">
        <v>87</v>
      </c>
      <c r="K21" s="38" t="s">
        <v>88</v>
      </c>
      <c r="L21" s="83" t="str">
        <f>IF((I21&lt;&gt;"")*(J21&lt;&gt;""),I21*J21,"")</f>
        <v/>
      </c>
      <c r="M21" s="84"/>
      <c r="N21" s="3"/>
    </row>
    <row r="22" spans="1:14" x14ac:dyDescent="0.25">
      <c r="A22" s="9"/>
      <c r="B22" s="38" t="s">
        <v>87</v>
      </c>
      <c r="C22" s="38" t="s">
        <v>91</v>
      </c>
      <c r="D22" s="38">
        <v>1</v>
      </c>
      <c r="E22" s="80" t="s">
        <v>32</v>
      </c>
      <c r="F22" s="81"/>
      <c r="G22" s="81"/>
      <c r="H22" s="82"/>
      <c r="I22" s="48">
        <v>377160</v>
      </c>
      <c r="J22" s="40">
        <v>1</v>
      </c>
      <c r="K22" s="38" t="s">
        <v>89</v>
      </c>
      <c r="L22" s="83">
        <f t="shared" si="0"/>
        <v>377160</v>
      </c>
      <c r="M22" s="84"/>
      <c r="N22" s="3"/>
    </row>
    <row r="23" spans="1:14" x14ac:dyDescent="0.25">
      <c r="A23" s="9"/>
      <c r="B23" s="38" t="s">
        <v>87</v>
      </c>
      <c r="C23" s="38" t="s">
        <v>91</v>
      </c>
      <c r="D23" s="38">
        <v>4</v>
      </c>
      <c r="E23" s="80" t="s">
        <v>33</v>
      </c>
      <c r="F23" s="81"/>
      <c r="G23" s="81"/>
      <c r="H23" s="82"/>
      <c r="I23" s="48">
        <v>610</v>
      </c>
      <c r="J23" s="40">
        <v>255</v>
      </c>
      <c r="K23" s="38" t="s">
        <v>89</v>
      </c>
      <c r="L23" s="83">
        <f t="shared" si="0"/>
        <v>155550</v>
      </c>
      <c r="M23" s="84"/>
      <c r="N23" s="3"/>
    </row>
    <row r="24" spans="1:14" x14ac:dyDescent="0.25">
      <c r="A24" s="9"/>
      <c r="B24" s="38" t="s">
        <v>87</v>
      </c>
      <c r="C24" s="38" t="s">
        <v>91</v>
      </c>
      <c r="D24" s="38">
        <v>7</v>
      </c>
      <c r="E24" s="80" t="s">
        <v>34</v>
      </c>
      <c r="F24" s="81"/>
      <c r="G24" s="81"/>
      <c r="H24" s="82"/>
      <c r="I24" s="48">
        <v>870</v>
      </c>
      <c r="J24" s="40">
        <v>255</v>
      </c>
      <c r="K24" s="38" t="s">
        <v>89</v>
      </c>
      <c r="L24" s="83">
        <f t="shared" si="0"/>
        <v>221850</v>
      </c>
      <c r="M24" s="84"/>
      <c r="N24" s="3"/>
    </row>
    <row r="25" spans="1:14" x14ac:dyDescent="0.25">
      <c r="A25" s="9"/>
      <c r="B25" s="38" t="s">
        <v>87</v>
      </c>
      <c r="C25" s="38" t="s">
        <v>35</v>
      </c>
      <c r="D25" s="38">
        <v>8</v>
      </c>
      <c r="E25" s="80" t="s">
        <v>36</v>
      </c>
      <c r="F25" s="81"/>
      <c r="G25" s="81"/>
      <c r="H25" s="82"/>
      <c r="I25" s="48">
        <v>620</v>
      </c>
      <c r="J25" s="40">
        <v>704</v>
      </c>
      <c r="K25" s="38" t="s">
        <v>89</v>
      </c>
      <c r="L25" s="83">
        <f t="shared" si="0"/>
        <v>436480</v>
      </c>
      <c r="M25" s="84"/>
      <c r="N25" s="3"/>
    </row>
    <row r="26" spans="1:14" x14ac:dyDescent="0.25">
      <c r="A26" s="9"/>
      <c r="B26" s="38" t="s">
        <v>87</v>
      </c>
      <c r="C26" s="38" t="s">
        <v>35</v>
      </c>
      <c r="D26" s="38">
        <v>1</v>
      </c>
      <c r="E26" s="80" t="s">
        <v>37</v>
      </c>
      <c r="F26" s="81"/>
      <c r="G26" s="81"/>
      <c r="H26" s="82"/>
      <c r="I26" s="48">
        <v>2600</v>
      </c>
      <c r="J26" s="40">
        <v>4</v>
      </c>
      <c r="K26" s="38" t="s">
        <v>89</v>
      </c>
      <c r="L26" s="83">
        <f t="shared" si="0"/>
        <v>10400</v>
      </c>
      <c r="M26" s="84"/>
      <c r="N26" s="3"/>
    </row>
    <row r="27" spans="1:14" x14ac:dyDescent="0.25">
      <c r="A27" s="9"/>
      <c r="B27" s="38" t="s">
        <v>87</v>
      </c>
      <c r="C27" s="38" t="s">
        <v>35</v>
      </c>
      <c r="D27" s="38"/>
      <c r="E27" s="80" t="s">
        <v>38</v>
      </c>
      <c r="F27" s="81"/>
      <c r="G27" s="81"/>
      <c r="H27" s="82"/>
      <c r="I27" s="48">
        <v>3300</v>
      </c>
      <c r="J27" s="40">
        <v>5</v>
      </c>
      <c r="K27" s="38" t="s">
        <v>89</v>
      </c>
      <c r="L27" s="83">
        <f t="shared" si="0"/>
        <v>16500</v>
      </c>
      <c r="M27" s="84"/>
      <c r="N27" s="3"/>
    </row>
    <row r="28" spans="1:14" x14ac:dyDescent="0.25">
      <c r="A28" s="9"/>
      <c r="B28" s="38" t="s">
        <v>87</v>
      </c>
      <c r="C28" s="38" t="s">
        <v>91</v>
      </c>
      <c r="D28" s="38">
        <v>3</v>
      </c>
      <c r="E28" s="80" t="s">
        <v>39</v>
      </c>
      <c r="F28" s="81"/>
      <c r="G28" s="81"/>
      <c r="H28" s="82"/>
      <c r="I28" s="48">
        <v>7690</v>
      </c>
      <c r="J28" s="40">
        <v>34</v>
      </c>
      <c r="K28" s="38" t="s">
        <v>88</v>
      </c>
      <c r="L28" s="83">
        <f t="shared" si="0"/>
        <v>261460</v>
      </c>
      <c r="M28" s="84"/>
      <c r="N28" s="3"/>
    </row>
    <row r="29" spans="1:14" x14ac:dyDescent="0.25">
      <c r="A29" s="9"/>
      <c r="B29" s="38" t="s">
        <v>87</v>
      </c>
      <c r="C29" s="38" t="s">
        <v>91</v>
      </c>
      <c r="D29" s="38">
        <v>1</v>
      </c>
      <c r="E29" s="80" t="s">
        <v>40</v>
      </c>
      <c r="F29" s="81"/>
      <c r="G29" s="81"/>
      <c r="H29" s="82"/>
      <c r="I29" s="48">
        <v>1170</v>
      </c>
      <c r="J29" s="40">
        <v>12</v>
      </c>
      <c r="K29" s="38" t="s">
        <v>89</v>
      </c>
      <c r="L29" s="83">
        <f t="shared" si="0"/>
        <v>14040</v>
      </c>
      <c r="M29" s="84"/>
      <c r="N29" s="3"/>
    </row>
    <row r="30" spans="1:14" x14ac:dyDescent="0.25">
      <c r="A30" s="9"/>
      <c r="B30" s="38"/>
      <c r="C30" s="38"/>
      <c r="D30" s="38"/>
      <c r="E30" s="80"/>
      <c r="F30" s="81"/>
      <c r="G30" s="81"/>
      <c r="H30" s="82"/>
      <c r="I30" s="39" t="s">
        <v>87</v>
      </c>
      <c r="J30" s="40"/>
      <c r="K30" s="38"/>
      <c r="L30" s="90"/>
      <c r="M30" s="91"/>
      <c r="N30" s="3"/>
    </row>
    <row r="31" spans="1:14" x14ac:dyDescent="0.25">
      <c r="A31" s="9"/>
      <c r="B31" s="38"/>
      <c r="C31" s="38"/>
      <c r="D31" s="38"/>
      <c r="E31" s="80"/>
      <c r="F31" s="81"/>
      <c r="G31" s="81"/>
      <c r="H31" s="82"/>
      <c r="I31" s="39" t="s">
        <v>87</v>
      </c>
      <c r="J31" s="40"/>
      <c r="K31" s="38"/>
      <c r="L31" s="90"/>
      <c r="M31" s="91"/>
      <c r="N31" s="3"/>
    </row>
    <row r="32" spans="1:14" x14ac:dyDescent="0.25">
      <c r="A32" s="9"/>
      <c r="B32" s="38"/>
      <c r="C32" s="38"/>
      <c r="D32" s="38"/>
      <c r="E32" s="80"/>
      <c r="F32" s="81"/>
      <c r="G32" s="81"/>
      <c r="H32" s="82"/>
      <c r="I32" s="39" t="s">
        <v>87</v>
      </c>
      <c r="J32" s="40"/>
      <c r="K32" s="38"/>
      <c r="L32" s="90"/>
      <c r="M32" s="91"/>
      <c r="N32" s="3"/>
    </row>
    <row r="33" spans="1:14" x14ac:dyDescent="0.25">
      <c r="A33" s="9"/>
      <c r="B33" s="38" t="s">
        <v>87</v>
      </c>
      <c r="C33" s="38" t="s">
        <v>87</v>
      </c>
      <c r="D33" s="38" t="s">
        <v>87</v>
      </c>
      <c r="E33" s="80" t="s">
        <v>87</v>
      </c>
      <c r="F33" s="81"/>
      <c r="G33" s="81"/>
      <c r="H33" s="82"/>
      <c r="I33" s="39" t="s">
        <v>87</v>
      </c>
      <c r="J33" s="40" t="s">
        <v>87</v>
      </c>
      <c r="K33" s="38" t="s">
        <v>87</v>
      </c>
      <c r="L33" s="90" t="str">
        <f t="shared" si="0"/>
        <v/>
      </c>
      <c r="M33" s="91"/>
      <c r="N33" s="3"/>
    </row>
    <row r="34" spans="1:14" x14ac:dyDescent="0.25">
      <c r="A34" s="9"/>
      <c r="B34" s="38"/>
      <c r="C34" s="92" t="s">
        <v>41</v>
      </c>
      <c r="D34" s="93"/>
      <c r="E34" s="93"/>
      <c r="F34" s="93"/>
      <c r="G34" s="93"/>
      <c r="H34" s="93"/>
      <c r="I34" s="93"/>
      <c r="J34" s="94"/>
      <c r="K34" s="38"/>
      <c r="L34" s="41"/>
      <c r="M34" s="42"/>
      <c r="N34" s="3"/>
    </row>
    <row r="35" spans="1:14" x14ac:dyDescent="0.25">
      <c r="A35" s="9"/>
      <c r="B35" s="38"/>
      <c r="C35" s="95"/>
      <c r="D35" s="96"/>
      <c r="E35" s="96"/>
      <c r="F35" s="96"/>
      <c r="G35" s="96"/>
      <c r="H35" s="96"/>
      <c r="I35" s="96"/>
      <c r="J35" s="97"/>
      <c r="K35" s="38"/>
      <c r="L35" s="41"/>
      <c r="M35" s="42"/>
      <c r="N35" s="3"/>
    </row>
    <row r="36" spans="1:14" x14ac:dyDescent="0.25">
      <c r="A36" s="9"/>
      <c r="B36" s="38"/>
      <c r="C36" s="98"/>
      <c r="D36" s="99"/>
      <c r="E36" s="99"/>
      <c r="F36" s="99"/>
      <c r="G36" s="99"/>
      <c r="H36" s="99"/>
      <c r="I36" s="99"/>
      <c r="J36" s="100"/>
      <c r="K36" s="38"/>
      <c r="L36" s="41"/>
      <c r="M36" s="42"/>
      <c r="N36" s="3"/>
    </row>
    <row r="37" spans="1:14" x14ac:dyDescent="0.25">
      <c r="A37" s="9"/>
      <c r="B37" s="38" t="s">
        <v>87</v>
      </c>
      <c r="C37" s="38" t="s">
        <v>87</v>
      </c>
      <c r="D37" s="38" t="s">
        <v>87</v>
      </c>
      <c r="E37" s="80" t="s">
        <v>87</v>
      </c>
      <c r="F37" s="81"/>
      <c r="G37" s="81"/>
      <c r="H37" s="82"/>
      <c r="I37" s="39" t="s">
        <v>87</v>
      </c>
      <c r="J37" s="40" t="s">
        <v>87</v>
      </c>
      <c r="K37" s="38" t="s">
        <v>87</v>
      </c>
      <c r="L37" s="90" t="str">
        <f t="shared" si="0"/>
        <v/>
      </c>
      <c r="M37" s="91"/>
      <c r="N37" s="3"/>
    </row>
    <row r="38" spans="1:14" hidden="1" outlineLevel="1" x14ac:dyDescent="0.25">
      <c r="A38" s="9"/>
      <c r="B38" s="38" t="s">
        <v>87</v>
      </c>
      <c r="C38" s="38" t="s">
        <v>87</v>
      </c>
      <c r="D38" s="38" t="s">
        <v>87</v>
      </c>
      <c r="E38" s="80" t="s">
        <v>87</v>
      </c>
      <c r="F38" s="81"/>
      <c r="G38" s="81"/>
      <c r="H38" s="82"/>
      <c r="I38" s="39" t="s">
        <v>87</v>
      </c>
      <c r="J38" s="28" t="s">
        <v>87</v>
      </c>
      <c r="K38" s="38" t="s">
        <v>87</v>
      </c>
      <c r="L38" s="90" t="str">
        <f t="shared" si="0"/>
        <v/>
      </c>
      <c r="M38" s="91"/>
      <c r="N38" s="3"/>
    </row>
    <row r="39" spans="1:14" hidden="1" outlineLevel="1" x14ac:dyDescent="0.25">
      <c r="A39" s="9"/>
      <c r="B39" s="38" t="s">
        <v>87</v>
      </c>
      <c r="C39" s="38" t="s">
        <v>87</v>
      </c>
      <c r="D39" s="38" t="s">
        <v>87</v>
      </c>
      <c r="E39" s="80" t="s">
        <v>87</v>
      </c>
      <c r="F39" s="81"/>
      <c r="G39" s="81"/>
      <c r="H39" s="82"/>
      <c r="I39" s="39" t="s">
        <v>87</v>
      </c>
      <c r="J39" s="28" t="s">
        <v>87</v>
      </c>
      <c r="K39" s="38" t="s">
        <v>87</v>
      </c>
      <c r="L39" s="90" t="str">
        <f t="shared" si="0"/>
        <v/>
      </c>
      <c r="M39" s="91"/>
      <c r="N39" s="3"/>
    </row>
    <row r="40" spans="1:14" ht="6" customHeight="1" collapsed="1" x14ac:dyDescent="0.25">
      <c r="A40" s="9"/>
      <c r="B40" s="43"/>
      <c r="C40" s="44"/>
      <c r="D40" s="44"/>
      <c r="E40" s="44"/>
      <c r="F40" s="44"/>
      <c r="G40" s="44"/>
      <c r="H40" s="44"/>
      <c r="I40" s="44"/>
      <c r="J40" s="44"/>
      <c r="K40" s="44"/>
      <c r="L40" s="45"/>
      <c r="M40" s="46"/>
      <c r="N40" s="3"/>
    </row>
    <row r="41" spans="1:14" x14ac:dyDescent="0.25">
      <c r="A41" s="9"/>
      <c r="B41" s="103" t="s">
        <v>42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4"/>
      <c r="M41" s="105"/>
      <c r="N41" s="3"/>
    </row>
    <row r="42" spans="1:14" x14ac:dyDescent="0.25">
      <c r="A42" s="9"/>
      <c r="B42" s="101" t="s">
        <v>43</v>
      </c>
      <c r="C42" s="101"/>
      <c r="D42" s="101"/>
      <c r="E42" s="101"/>
      <c r="F42" s="101"/>
      <c r="G42" s="101"/>
      <c r="H42" s="101"/>
      <c r="I42" s="27">
        <v>6500</v>
      </c>
      <c r="J42" s="28">
        <v>25</v>
      </c>
      <c r="K42" s="29" t="s">
        <v>89</v>
      </c>
      <c r="L42" s="102">
        <f>(IF(J42&lt;&gt;"",I42*J42,""))</f>
        <v>162500</v>
      </c>
      <c r="M42" s="102"/>
      <c r="N42" s="3"/>
    </row>
    <row r="43" spans="1:14" x14ac:dyDescent="0.25">
      <c r="A43" s="9"/>
      <c r="B43" s="101" t="s">
        <v>44</v>
      </c>
      <c r="C43" s="101"/>
      <c r="D43" s="101"/>
      <c r="E43" s="101"/>
      <c r="F43" s="101"/>
      <c r="G43" s="101"/>
      <c r="H43" s="101"/>
      <c r="I43" s="27">
        <v>3000</v>
      </c>
      <c r="J43" s="28" t="s">
        <v>87</v>
      </c>
      <c r="K43" s="29" t="s">
        <v>89</v>
      </c>
      <c r="L43" s="102" t="str">
        <f t="shared" ref="L43:L48" si="1">(IF(J43&lt;&gt;"",I43*J43,""))</f>
        <v/>
      </c>
      <c r="M43" s="102"/>
      <c r="N43" s="3"/>
    </row>
    <row r="44" spans="1:14" x14ac:dyDescent="0.25">
      <c r="A44" s="9"/>
      <c r="B44" s="101" t="s">
        <v>45</v>
      </c>
      <c r="C44" s="101"/>
      <c r="D44" s="101"/>
      <c r="E44" s="101"/>
      <c r="F44" s="101"/>
      <c r="G44" s="101"/>
      <c r="H44" s="101"/>
      <c r="I44" s="27">
        <v>1200</v>
      </c>
      <c r="J44" s="28">
        <v>17</v>
      </c>
      <c r="K44" s="29" t="s">
        <v>89</v>
      </c>
      <c r="L44" s="102">
        <f t="shared" si="1"/>
        <v>20400</v>
      </c>
      <c r="M44" s="102"/>
      <c r="N44" s="3"/>
    </row>
    <row r="45" spans="1:14" x14ac:dyDescent="0.25">
      <c r="A45" s="9"/>
      <c r="B45" s="101" t="s">
        <v>46</v>
      </c>
      <c r="C45" s="101"/>
      <c r="D45" s="101"/>
      <c r="E45" s="101"/>
      <c r="F45" s="101"/>
      <c r="G45" s="101"/>
      <c r="H45" s="101"/>
      <c r="I45" s="27">
        <v>4500</v>
      </c>
      <c r="J45" s="28" t="s">
        <v>87</v>
      </c>
      <c r="K45" s="29" t="s">
        <v>89</v>
      </c>
      <c r="L45" s="102" t="str">
        <f t="shared" si="1"/>
        <v/>
      </c>
      <c r="M45" s="102"/>
      <c r="N45" s="3"/>
    </row>
    <row r="46" spans="1:14" x14ac:dyDescent="0.25">
      <c r="A46" s="9"/>
      <c r="B46" s="101" t="s">
        <v>47</v>
      </c>
      <c r="C46" s="101"/>
      <c r="D46" s="101"/>
      <c r="E46" s="101"/>
      <c r="F46" s="101"/>
      <c r="G46" s="101"/>
      <c r="H46" s="101"/>
      <c r="I46" s="27">
        <v>7000</v>
      </c>
      <c r="J46" s="28">
        <v>8</v>
      </c>
      <c r="K46" s="29" t="s">
        <v>89</v>
      </c>
      <c r="L46" s="102">
        <f t="shared" si="1"/>
        <v>56000</v>
      </c>
      <c r="M46" s="102"/>
      <c r="N46" s="3"/>
    </row>
    <row r="47" spans="1:14" x14ac:dyDescent="0.25">
      <c r="A47" s="9"/>
      <c r="B47" s="101" t="s">
        <v>48</v>
      </c>
      <c r="C47" s="101"/>
      <c r="D47" s="101"/>
      <c r="E47" s="101"/>
      <c r="F47" s="101"/>
      <c r="G47" s="101"/>
      <c r="H47" s="101"/>
      <c r="I47" s="27">
        <v>1750</v>
      </c>
      <c r="J47" s="28">
        <v>2</v>
      </c>
      <c r="K47" s="29" t="s">
        <v>89</v>
      </c>
      <c r="L47" s="102">
        <f t="shared" si="1"/>
        <v>3500</v>
      </c>
      <c r="M47" s="102"/>
      <c r="N47" s="3"/>
    </row>
    <row r="48" spans="1:14" x14ac:dyDescent="0.25">
      <c r="A48" s="9"/>
      <c r="B48" s="101" t="s">
        <v>49</v>
      </c>
      <c r="C48" s="101"/>
      <c r="D48" s="101"/>
      <c r="E48" s="101"/>
      <c r="F48" s="101"/>
      <c r="G48" s="101"/>
      <c r="H48" s="101"/>
      <c r="I48" s="27">
        <v>25000</v>
      </c>
      <c r="J48" s="28" t="s">
        <v>87</v>
      </c>
      <c r="K48" s="29" t="s">
        <v>89</v>
      </c>
      <c r="L48" s="102" t="str">
        <f t="shared" si="1"/>
        <v/>
      </c>
      <c r="M48" s="102"/>
      <c r="N48" s="3"/>
    </row>
    <row r="49" spans="1:14" x14ac:dyDescent="0.25">
      <c r="A49" s="9"/>
      <c r="B49" s="101" t="s">
        <v>50</v>
      </c>
      <c r="C49" s="101"/>
      <c r="D49" s="101"/>
      <c r="E49" s="101"/>
      <c r="F49" s="101"/>
      <c r="G49" s="101"/>
      <c r="H49" s="101"/>
      <c r="I49" s="27"/>
      <c r="J49" s="28" t="s">
        <v>87</v>
      </c>
      <c r="K49" s="29"/>
      <c r="L49" s="102" t="str">
        <f>(IF(J49&lt;&gt;"",#REF!*J49,""))</f>
        <v/>
      </c>
      <c r="M49" s="102"/>
      <c r="N49" s="3"/>
    </row>
    <row r="50" spans="1:14" x14ac:dyDescent="0.25">
      <c r="A50" s="9"/>
      <c r="B50" s="101" t="s">
        <v>87</v>
      </c>
      <c r="C50" s="101"/>
      <c r="D50" s="101"/>
      <c r="E50" s="101"/>
      <c r="F50" s="101"/>
      <c r="G50" s="101"/>
      <c r="H50" s="101"/>
      <c r="I50" s="27" t="s">
        <v>87</v>
      </c>
      <c r="J50" s="28" t="s">
        <v>87</v>
      </c>
      <c r="K50" s="29" t="s">
        <v>87</v>
      </c>
      <c r="L50" s="102" t="str">
        <f>(IF(J50&lt;&gt;"",#REF!*J50,""))</f>
        <v/>
      </c>
      <c r="M50" s="102"/>
      <c r="N50" s="3"/>
    </row>
    <row r="51" spans="1:14" ht="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7"/>
      <c r="M51" s="7"/>
      <c r="N51" s="3"/>
    </row>
    <row r="52" spans="1:14" ht="12.75" customHeight="1" x14ac:dyDescent="0.25">
      <c r="A52" s="9"/>
      <c r="B52" s="30" t="s">
        <v>51</v>
      </c>
      <c r="C52" s="31"/>
      <c r="D52" s="106"/>
      <c r="E52" s="107"/>
      <c r="F52" s="107"/>
      <c r="G52" s="107"/>
      <c r="H52" s="107"/>
      <c r="I52" s="107"/>
      <c r="J52" s="107"/>
      <c r="K52" s="108"/>
      <c r="L52" s="109">
        <f>SUM(L42:M50,L18:M39)</f>
        <v>10055549</v>
      </c>
      <c r="M52" s="110"/>
      <c r="N52" s="3"/>
    </row>
    <row r="53" spans="1:14" ht="12.75" customHeight="1" x14ac:dyDescent="0.25">
      <c r="A53" s="9"/>
      <c r="B53" s="30" t="s">
        <v>52</v>
      </c>
      <c r="C53" s="30"/>
      <c r="D53" s="32">
        <v>0.27</v>
      </c>
      <c r="E53" s="117"/>
      <c r="F53" s="117"/>
      <c r="G53" s="117"/>
      <c r="H53" s="117"/>
      <c r="I53" s="117"/>
      <c r="J53" s="117"/>
      <c r="K53" s="118"/>
      <c r="L53" s="83">
        <f>L52*D53</f>
        <v>2714998.23</v>
      </c>
      <c r="M53" s="84"/>
      <c r="N53" s="3"/>
    </row>
    <row r="54" spans="1:14" x14ac:dyDescent="0.25">
      <c r="A54" s="9"/>
      <c r="B54" s="30" t="s">
        <v>53</v>
      </c>
      <c r="C54" s="31"/>
      <c r="D54" s="106"/>
      <c r="E54" s="107"/>
      <c r="F54" s="107"/>
      <c r="G54" s="107"/>
      <c r="H54" s="107"/>
      <c r="I54" s="107"/>
      <c r="J54" s="107"/>
      <c r="K54" s="108"/>
      <c r="L54" s="111">
        <f>SUM(L52:M53)</f>
        <v>12770547.23</v>
      </c>
      <c r="M54" s="112"/>
      <c r="N54" s="3"/>
    </row>
    <row r="55" spans="1:14" ht="12.75" customHeight="1" outlineLevel="1" x14ac:dyDescent="0.25">
      <c r="A55" s="9"/>
      <c r="B55" s="33" t="s">
        <v>54</v>
      </c>
      <c r="C55" s="34"/>
      <c r="D55" s="34"/>
      <c r="E55" s="34"/>
      <c r="F55" s="34"/>
      <c r="G55" s="35"/>
      <c r="H55" s="35"/>
      <c r="I55" s="35"/>
      <c r="J55" s="35"/>
      <c r="K55" s="36"/>
      <c r="L55" s="109">
        <f>SUM(D19:D29)*8255</f>
        <v>206375</v>
      </c>
      <c r="M55" s="110"/>
      <c r="N55" s="3"/>
    </row>
    <row r="56" spans="1:14" ht="12.75" customHeight="1" outlineLevel="1" x14ac:dyDescent="0.25">
      <c r="A56" s="9"/>
      <c r="B56" s="30" t="s">
        <v>55</v>
      </c>
      <c r="C56" s="31"/>
      <c r="D56" s="37"/>
      <c r="E56" s="35"/>
      <c r="F56" s="35"/>
      <c r="G56" s="35"/>
      <c r="H56" s="35"/>
      <c r="I56" s="35"/>
      <c r="J56" s="35"/>
      <c r="K56" s="36"/>
      <c r="L56" s="111">
        <f>L54-L55</f>
        <v>12564172.23</v>
      </c>
      <c r="M56" s="112"/>
      <c r="N56" s="3"/>
    </row>
    <row r="57" spans="1:14" ht="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3"/>
    </row>
    <row r="58" spans="1:14" ht="6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1"/>
      <c r="K58" s="10"/>
      <c r="L58" s="10"/>
      <c r="M58" s="10"/>
      <c r="N58" s="8"/>
    </row>
    <row r="59" spans="1:14" x14ac:dyDescent="0.25">
      <c r="A59" s="10"/>
      <c r="B59" s="113" t="s">
        <v>20</v>
      </c>
      <c r="C59" s="113"/>
      <c r="D59" s="114" t="s">
        <v>56</v>
      </c>
      <c r="E59" s="114"/>
      <c r="F59" s="114"/>
      <c r="G59" s="114"/>
      <c r="H59" s="114"/>
      <c r="I59" s="114"/>
      <c r="J59" s="114"/>
      <c r="K59" s="114"/>
      <c r="L59" s="114"/>
      <c r="M59" s="114"/>
      <c r="N59" s="8"/>
    </row>
    <row r="60" spans="1:14" ht="12.75" customHeight="1" x14ac:dyDescent="0.25">
      <c r="A60" s="10"/>
      <c r="B60" s="115" t="s">
        <v>57</v>
      </c>
      <c r="C60" s="115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8"/>
    </row>
    <row r="61" spans="1:14" ht="22.5" customHeight="1" x14ac:dyDescent="0.25">
      <c r="A61" s="10"/>
      <c r="B61" s="115"/>
      <c r="C61" s="115"/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8"/>
    </row>
    <row r="62" spans="1:14" ht="22.5" customHeight="1" x14ac:dyDescent="0.25">
      <c r="A62" s="10"/>
      <c r="B62" s="115"/>
      <c r="C62" s="115"/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8"/>
    </row>
    <row r="63" spans="1:14" ht="4.5" customHeight="1" x14ac:dyDescent="0.25">
      <c r="A63" s="10"/>
      <c r="B63" s="12"/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8"/>
    </row>
    <row r="64" spans="1:14" x14ac:dyDescent="0.25">
      <c r="A64" s="10"/>
      <c r="B64" s="10"/>
      <c r="C64" s="10"/>
      <c r="D64" s="10"/>
      <c r="E64" s="124" t="s">
        <v>58</v>
      </c>
      <c r="F64" s="124"/>
      <c r="G64" s="10"/>
      <c r="H64" s="10"/>
      <c r="I64" s="10"/>
      <c r="J64" s="14"/>
      <c r="K64" s="14"/>
      <c r="L64" s="14"/>
      <c r="M64" s="10"/>
      <c r="N64" s="8"/>
    </row>
    <row r="65" spans="1:14" ht="8.2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5"/>
      <c r="K65" s="15"/>
      <c r="L65" s="15"/>
      <c r="M65" s="10"/>
      <c r="N65" s="8"/>
    </row>
    <row r="66" spans="1:14" ht="11.2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25">
        <v>0</v>
      </c>
      <c r="K66" s="125"/>
      <c r="L66" s="125"/>
      <c r="M66" s="10"/>
      <c r="N66" s="8"/>
    </row>
    <row r="67" spans="1:14" ht="11.2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26">
        <v>0</v>
      </c>
      <c r="K67" s="127"/>
      <c r="L67" s="128"/>
      <c r="M67" s="10"/>
      <c r="N67" s="8"/>
    </row>
    <row r="68" spans="1:14" ht="11.2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26"/>
      <c r="K68" s="127"/>
      <c r="L68" s="128"/>
      <c r="M68" s="10"/>
      <c r="N68" s="8"/>
    </row>
    <row r="69" spans="1:14" ht="6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8"/>
    </row>
    <row r="70" spans="1:14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19" t="s">
        <v>59</v>
      </c>
      <c r="L70" s="65"/>
      <c r="M70" s="65"/>
      <c r="N70" s="2"/>
    </row>
    <row r="71" spans="1:14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65"/>
      <c r="L71" s="65"/>
      <c r="M71" s="65"/>
      <c r="N71" s="2"/>
    </row>
    <row r="72" spans="1:14" x14ac:dyDescent="0.25">
      <c r="A72" s="17"/>
      <c r="B72" s="16"/>
      <c r="C72" s="16"/>
      <c r="D72" s="16"/>
      <c r="E72" s="16"/>
      <c r="F72" s="16"/>
      <c r="G72" s="16"/>
      <c r="H72" s="16"/>
      <c r="I72" s="16"/>
      <c r="J72" s="66" t="s">
        <v>1</v>
      </c>
      <c r="K72" s="66"/>
      <c r="L72" s="66"/>
      <c r="M72" s="66"/>
      <c r="N72" s="1"/>
    </row>
    <row r="73" spans="1:14" x14ac:dyDescent="0.25">
      <c r="A73" s="17"/>
      <c r="B73" s="16"/>
      <c r="C73" s="16"/>
      <c r="D73" s="16"/>
      <c r="E73" s="16"/>
      <c r="F73" s="16"/>
      <c r="G73" s="16"/>
      <c r="H73" s="16"/>
      <c r="I73" s="16"/>
      <c r="J73" s="66"/>
      <c r="K73" s="66"/>
      <c r="L73" s="66"/>
      <c r="M73" s="66"/>
      <c r="N73" s="1"/>
    </row>
    <row r="74" spans="1:14" x14ac:dyDescent="0.25">
      <c r="A74" s="17"/>
      <c r="B74" s="16"/>
      <c r="C74" s="16"/>
      <c r="D74" s="16"/>
      <c r="E74" s="16"/>
      <c r="F74" s="16"/>
      <c r="G74" s="16"/>
      <c r="H74" s="16"/>
      <c r="I74" s="16"/>
      <c r="J74" s="66"/>
      <c r="K74" s="66"/>
      <c r="L74" s="66"/>
      <c r="M74" s="66"/>
      <c r="N74" s="1"/>
    </row>
    <row r="75" spans="1:14" x14ac:dyDescent="0.25">
      <c r="A75" s="17"/>
      <c r="B75" s="16"/>
      <c r="C75" s="16"/>
      <c r="D75" s="16"/>
      <c r="E75" s="16"/>
      <c r="F75" s="16"/>
      <c r="G75" s="16"/>
      <c r="H75" s="16"/>
      <c r="I75" s="16"/>
      <c r="J75" s="66"/>
      <c r="K75" s="66"/>
      <c r="L75" s="66"/>
      <c r="M75" s="66"/>
      <c r="N75" s="1"/>
    </row>
    <row r="76" spans="1:14" x14ac:dyDescent="0.25">
      <c r="A76" s="17"/>
      <c r="B76" s="16"/>
      <c r="C76" s="16"/>
      <c r="D76" s="16"/>
      <c r="E76" s="16"/>
      <c r="F76" s="16"/>
      <c r="G76" s="16"/>
      <c r="H76" s="16"/>
      <c r="I76" s="16"/>
      <c r="J76" s="66"/>
      <c r="K76" s="66"/>
      <c r="L76" s="66"/>
      <c r="M76" s="66"/>
      <c r="N76" s="1"/>
    </row>
    <row r="77" spans="1:14" ht="3.9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8"/>
    </row>
    <row r="78" spans="1:14" ht="12.75" customHeight="1" x14ac:dyDescent="0.25">
      <c r="A78" s="9"/>
      <c r="B78" s="120" t="s">
        <v>60</v>
      </c>
      <c r="C78" s="120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3"/>
    </row>
    <row r="79" spans="1:14" ht="12" customHeight="1" x14ac:dyDescent="0.25">
      <c r="A79" s="10"/>
      <c r="B79" s="18" t="s">
        <v>43</v>
      </c>
      <c r="C79" s="19"/>
      <c r="D79" s="19"/>
      <c r="E79" s="19"/>
      <c r="F79" s="20"/>
      <c r="G79" s="20"/>
      <c r="H79" s="20"/>
      <c r="I79" s="21"/>
      <c r="J79" s="121" t="s">
        <v>61</v>
      </c>
      <c r="K79" s="121"/>
      <c r="L79" s="121"/>
      <c r="M79" s="121"/>
      <c r="N79" s="8"/>
    </row>
    <row r="80" spans="1:14" ht="12.75" customHeight="1" x14ac:dyDescent="0.25">
      <c r="A80" s="10"/>
      <c r="B80" s="22" t="s">
        <v>44</v>
      </c>
      <c r="C80" s="22"/>
      <c r="D80" s="22"/>
      <c r="E80" s="22"/>
      <c r="F80" s="22"/>
      <c r="G80" s="22"/>
      <c r="H80" s="22"/>
      <c r="I80" s="22"/>
      <c r="J80" s="122" t="s">
        <v>62</v>
      </c>
      <c r="K80" s="122"/>
      <c r="L80" s="122"/>
      <c r="M80" s="122"/>
      <c r="N80" s="8"/>
    </row>
    <row r="81" spans="1:14" ht="12.75" customHeight="1" x14ac:dyDescent="0.25">
      <c r="A81" s="10"/>
      <c r="B81" s="22" t="s">
        <v>63</v>
      </c>
      <c r="C81" s="22"/>
      <c r="D81" s="22"/>
      <c r="E81" s="22"/>
      <c r="F81" s="22"/>
      <c r="G81" s="22"/>
      <c r="H81" s="22"/>
      <c r="I81" s="22"/>
      <c r="J81" s="123" t="s">
        <v>64</v>
      </c>
      <c r="K81" s="123"/>
      <c r="L81" s="123"/>
      <c r="M81" s="123"/>
      <c r="N81" s="8"/>
    </row>
    <row r="82" spans="1:14" x14ac:dyDescent="0.25">
      <c r="A82" s="10"/>
      <c r="B82" s="23" t="s">
        <v>65</v>
      </c>
      <c r="C82" s="23"/>
      <c r="D82" s="23"/>
      <c r="E82" s="23"/>
      <c r="F82" s="23"/>
      <c r="G82" s="23"/>
      <c r="H82" s="23"/>
      <c r="I82" s="23"/>
      <c r="J82" s="123" t="s">
        <v>66</v>
      </c>
      <c r="K82" s="123"/>
      <c r="L82" s="123"/>
      <c r="M82" s="123"/>
      <c r="N82" s="8"/>
    </row>
    <row r="83" spans="1:14" x14ac:dyDescent="0.25">
      <c r="A83" s="10"/>
      <c r="B83" s="23" t="s">
        <v>67</v>
      </c>
      <c r="C83" s="23"/>
      <c r="D83" s="23"/>
      <c r="E83" s="23"/>
      <c r="F83" s="23"/>
      <c r="G83" s="23"/>
      <c r="H83" s="23"/>
      <c r="I83" s="23"/>
      <c r="J83" s="123" t="s">
        <v>68</v>
      </c>
      <c r="K83" s="123"/>
      <c r="L83" s="123"/>
      <c r="M83" s="123"/>
      <c r="N83" s="8"/>
    </row>
    <row r="84" spans="1:14" x14ac:dyDescent="0.25">
      <c r="A84" s="10"/>
      <c r="B84" s="23" t="s">
        <v>69</v>
      </c>
      <c r="C84" s="23"/>
      <c r="D84" s="23"/>
      <c r="E84" s="23"/>
      <c r="F84" s="23"/>
      <c r="G84" s="23"/>
      <c r="H84" s="23"/>
      <c r="I84" s="23"/>
      <c r="J84" s="130" t="s">
        <v>70</v>
      </c>
      <c r="K84" s="130"/>
      <c r="L84" s="130"/>
      <c r="M84" s="130"/>
      <c r="N84" s="8"/>
    </row>
    <row r="85" spans="1:14" x14ac:dyDescent="0.25">
      <c r="A85" s="10"/>
      <c r="B85" s="23" t="s">
        <v>71</v>
      </c>
      <c r="C85" s="23"/>
      <c r="D85" s="23"/>
      <c r="E85" s="23"/>
      <c r="F85" s="23"/>
      <c r="G85" s="23"/>
      <c r="H85" s="23"/>
      <c r="I85" s="23"/>
      <c r="J85" s="130"/>
      <c r="K85" s="130"/>
      <c r="L85" s="130"/>
      <c r="M85" s="130"/>
      <c r="N85" s="8"/>
    </row>
    <row r="86" spans="1:14" x14ac:dyDescent="0.25">
      <c r="A86" s="10"/>
      <c r="B86" s="23" t="s">
        <v>72</v>
      </c>
      <c r="C86" s="23"/>
      <c r="D86" s="23"/>
      <c r="E86" s="23"/>
      <c r="F86" s="23"/>
      <c r="G86" s="23"/>
      <c r="H86" s="23"/>
      <c r="I86" s="23"/>
      <c r="J86" s="123" t="s">
        <v>73</v>
      </c>
      <c r="K86" s="123"/>
      <c r="L86" s="123"/>
      <c r="M86" s="123"/>
      <c r="N86" s="8"/>
    </row>
    <row r="87" spans="1:14" x14ac:dyDescent="0.25">
      <c r="A87" s="10"/>
      <c r="B87" s="23" t="s">
        <v>74</v>
      </c>
      <c r="C87" s="23"/>
      <c r="D87" s="23"/>
      <c r="E87" s="23"/>
      <c r="F87" s="23"/>
      <c r="G87" s="23"/>
      <c r="H87" s="23"/>
      <c r="I87" s="23"/>
      <c r="J87" s="135" t="s">
        <v>75</v>
      </c>
      <c r="K87" s="135"/>
      <c r="L87" s="135"/>
      <c r="M87" s="135"/>
      <c r="N87" s="8"/>
    </row>
    <row r="88" spans="1:14" x14ac:dyDescent="0.25">
      <c r="A88" s="10"/>
      <c r="B88" s="23" t="s">
        <v>76</v>
      </c>
      <c r="C88" s="23"/>
      <c r="D88" s="23"/>
      <c r="E88" s="23"/>
      <c r="F88" s="23"/>
      <c r="G88" s="23"/>
      <c r="H88" s="23"/>
      <c r="I88" s="23"/>
      <c r="J88" s="136"/>
      <c r="K88" s="136"/>
      <c r="L88" s="136"/>
      <c r="M88" s="136"/>
      <c r="N88" s="8"/>
    </row>
    <row r="89" spans="1:14" x14ac:dyDescent="0.25">
      <c r="A89" s="10"/>
      <c r="B89" s="23" t="s">
        <v>77</v>
      </c>
      <c r="C89" s="23"/>
      <c r="D89" s="23"/>
      <c r="E89" s="23"/>
      <c r="F89" s="23"/>
      <c r="G89" s="23"/>
      <c r="H89" s="23"/>
      <c r="I89" s="23"/>
      <c r="J89" s="130" t="s">
        <v>78</v>
      </c>
      <c r="K89" s="130"/>
      <c r="L89" s="130"/>
      <c r="M89" s="130"/>
      <c r="N89" s="8"/>
    </row>
    <row r="90" spans="1:14" x14ac:dyDescent="0.25">
      <c r="A90" s="10"/>
      <c r="B90" s="23" t="s">
        <v>49</v>
      </c>
      <c r="C90" s="23"/>
      <c r="D90" s="23"/>
      <c r="E90" s="23"/>
      <c r="F90" s="23"/>
      <c r="G90" s="23"/>
      <c r="H90" s="23"/>
      <c r="I90" s="23"/>
      <c r="J90" s="130" t="s">
        <v>79</v>
      </c>
      <c r="K90" s="130"/>
      <c r="L90" s="130"/>
      <c r="M90" s="130"/>
      <c r="N90" s="8"/>
    </row>
    <row r="91" spans="1:14" x14ac:dyDescent="0.25">
      <c r="A91" s="10"/>
      <c r="B91" s="23" t="s">
        <v>80</v>
      </c>
      <c r="C91" s="23"/>
      <c r="D91" s="23"/>
      <c r="E91" s="23"/>
      <c r="F91" s="23"/>
      <c r="G91" s="23"/>
      <c r="H91" s="23"/>
      <c r="I91" s="23"/>
      <c r="J91" s="130" t="s">
        <v>81</v>
      </c>
      <c r="K91" s="130"/>
      <c r="L91" s="130"/>
      <c r="M91" s="130"/>
      <c r="N91" s="8"/>
    </row>
    <row r="92" spans="1:14" ht="3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24"/>
      <c r="K92" s="24"/>
      <c r="L92" s="24"/>
      <c r="M92" s="24"/>
      <c r="N92" s="8"/>
    </row>
    <row r="93" spans="1:14" ht="12" customHeight="1" x14ac:dyDescent="0.25">
      <c r="A93" s="9"/>
      <c r="B93" s="120" t="s">
        <v>82</v>
      </c>
      <c r="C93" s="120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3"/>
    </row>
    <row r="94" spans="1:14" x14ac:dyDescent="0.25">
      <c r="A94" s="10"/>
      <c r="B94" s="131" t="s">
        <v>83</v>
      </c>
      <c r="C94" s="131"/>
      <c r="D94" s="131"/>
      <c r="E94" s="131"/>
      <c r="F94" s="131"/>
      <c r="G94" s="131"/>
      <c r="H94" s="131"/>
      <c r="I94" s="131"/>
      <c r="J94" s="133" t="s">
        <v>84</v>
      </c>
      <c r="K94" s="133"/>
      <c r="L94" s="133"/>
      <c r="M94" s="133"/>
      <c r="N94" s="8"/>
    </row>
    <row r="95" spans="1:14" ht="12" customHeight="1" x14ac:dyDescent="0.25">
      <c r="A95" s="10"/>
      <c r="B95" s="132"/>
      <c r="C95" s="132"/>
      <c r="D95" s="132"/>
      <c r="E95" s="132"/>
      <c r="F95" s="132"/>
      <c r="G95" s="132"/>
      <c r="H95" s="132"/>
      <c r="I95" s="132"/>
      <c r="J95" s="134"/>
      <c r="K95" s="134"/>
      <c r="L95" s="134"/>
      <c r="M95" s="134"/>
      <c r="N95" s="8"/>
    </row>
    <row r="96" spans="1:14" ht="3" customHeight="1" x14ac:dyDescent="0.25">
      <c r="A96" s="10"/>
      <c r="B96" s="10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8"/>
    </row>
    <row r="97" spans="1:14" ht="12" customHeight="1" x14ac:dyDescent="0.25">
      <c r="A97" s="9"/>
      <c r="B97" s="120" t="s">
        <v>85</v>
      </c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3"/>
    </row>
    <row r="98" spans="1:14" x14ac:dyDescent="0.25">
      <c r="A98" s="10"/>
      <c r="B98" s="129" t="s">
        <v>86</v>
      </c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8"/>
    </row>
    <row r="99" spans="1:14" x14ac:dyDescent="0.25">
      <c r="A99" s="10"/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8"/>
    </row>
    <row r="100" spans="1:14" x14ac:dyDescent="0.25">
      <c r="A100" s="10"/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8"/>
    </row>
    <row r="101" spans="1:14" x14ac:dyDescent="0.25">
      <c r="A101" s="10"/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8"/>
    </row>
    <row r="102" spans="1:14" x14ac:dyDescent="0.25">
      <c r="A102" s="10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8"/>
    </row>
    <row r="103" spans="1:14" x14ac:dyDescent="0.25">
      <c r="A103" s="10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8"/>
    </row>
    <row r="104" spans="1:14" x14ac:dyDescent="0.25">
      <c r="A104" s="10"/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8"/>
    </row>
    <row r="105" spans="1:14" x14ac:dyDescent="0.25">
      <c r="A105" s="10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8"/>
    </row>
    <row r="106" spans="1:14" x14ac:dyDescent="0.25">
      <c r="A106" s="10"/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8"/>
    </row>
    <row r="107" spans="1:14" x14ac:dyDescent="0.25">
      <c r="A107" s="10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8"/>
    </row>
    <row r="108" spans="1:14" x14ac:dyDescent="0.25">
      <c r="A108" s="10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8"/>
    </row>
    <row r="109" spans="1:14" x14ac:dyDescent="0.25">
      <c r="A109" s="10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8"/>
    </row>
    <row r="110" spans="1:14" x14ac:dyDescent="0.25">
      <c r="A110" s="10"/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8"/>
    </row>
    <row r="111" spans="1:14" x14ac:dyDescent="0.25">
      <c r="A111" s="10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8"/>
    </row>
    <row r="112" spans="1:14" x14ac:dyDescent="0.25">
      <c r="A112" s="10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8"/>
    </row>
    <row r="113" spans="1:14" x14ac:dyDescent="0.25">
      <c r="A113" s="10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8"/>
    </row>
    <row r="114" spans="1:14" x14ac:dyDescent="0.25">
      <c r="A114" s="10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8"/>
    </row>
    <row r="115" spans="1:14" x14ac:dyDescent="0.25">
      <c r="A115" s="10"/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8"/>
    </row>
    <row r="116" spans="1:14" x14ac:dyDescent="0.25">
      <c r="A116" s="10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8"/>
    </row>
    <row r="117" spans="1:14" x14ac:dyDescent="0.25">
      <c r="A117" s="10"/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8"/>
    </row>
    <row r="118" spans="1:14" x14ac:dyDescent="0.25">
      <c r="A118" s="10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8"/>
    </row>
    <row r="119" spans="1:14" x14ac:dyDescent="0.25">
      <c r="A119" s="10"/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8"/>
    </row>
    <row r="120" spans="1:14" x14ac:dyDescent="0.25">
      <c r="A120" s="10"/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8"/>
    </row>
    <row r="121" spans="1:14" x14ac:dyDescent="0.25">
      <c r="A121" s="10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8"/>
    </row>
    <row r="122" spans="1:14" x14ac:dyDescent="0.25">
      <c r="A122" s="10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8"/>
    </row>
    <row r="123" spans="1:14" x14ac:dyDescent="0.25">
      <c r="A123" s="10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8"/>
    </row>
    <row r="124" spans="1:14" x14ac:dyDescent="0.25">
      <c r="A124" s="10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8"/>
    </row>
    <row r="125" spans="1:14" x14ac:dyDescent="0.25">
      <c r="A125" s="10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8"/>
    </row>
    <row r="126" spans="1:14" x14ac:dyDescent="0.25">
      <c r="A126" s="10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8"/>
    </row>
    <row r="127" spans="1:14" x14ac:dyDescent="0.25">
      <c r="A127" s="10"/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8"/>
    </row>
    <row r="128" spans="1:14" x14ac:dyDescent="0.25">
      <c r="A128" s="10"/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8"/>
    </row>
    <row r="129" spans="1:14" x14ac:dyDescent="0.25">
      <c r="A129" s="10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8"/>
    </row>
    <row r="130" spans="1:14" x14ac:dyDescent="0.25">
      <c r="A130" s="10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8"/>
    </row>
    <row r="131" spans="1:14" x14ac:dyDescent="0.25">
      <c r="A131" s="10"/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8"/>
    </row>
    <row r="132" spans="1:14" x14ac:dyDescent="0.25">
      <c r="A132" s="10"/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8"/>
    </row>
    <row r="133" spans="1:14" ht="12" customHeight="1" x14ac:dyDescent="0.25">
      <c r="A133" s="10"/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8"/>
    </row>
    <row r="134" spans="1:14" ht="11.25" customHeight="1" x14ac:dyDescent="0.25">
      <c r="A134" s="10"/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8"/>
    </row>
    <row r="135" spans="1:14" x14ac:dyDescent="0.25">
      <c r="A135" s="10"/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8"/>
    </row>
    <row r="136" spans="1:14" ht="10.5" customHeight="1" x14ac:dyDescent="0.25">
      <c r="A136" s="10"/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8"/>
    </row>
    <row r="137" spans="1:14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19" t="s">
        <v>59</v>
      </c>
      <c r="L137" s="65"/>
      <c r="M137" s="65"/>
      <c r="N137" s="2"/>
    </row>
    <row r="138" spans="1:14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65"/>
      <c r="L138" s="65"/>
      <c r="M138" s="65"/>
      <c r="N138" s="2"/>
    </row>
  </sheetData>
  <sheetProtection algorithmName="SHA-512" hashValue="dJCyALeuEmgBZhlnUpqQbLLtr7a8vLjM/aWWzi9/YQ3hduHXREchwvGnqpt1pIppphryN51Dg8c7eijCLjN/Tw==" saltValue="rYQdt/2c0lzHa6Q/T10paQ==" spinCount="100000" sheet="1" objects="1" scenarios="1"/>
  <mergeCells count="123">
    <mergeCell ref="B98:M136"/>
    <mergeCell ref="K137:M138"/>
    <mergeCell ref="J90:M90"/>
    <mergeCell ref="J91:M91"/>
    <mergeCell ref="B93:M93"/>
    <mergeCell ref="B94:I95"/>
    <mergeCell ref="J94:M95"/>
    <mergeCell ref="B97:M97"/>
    <mergeCell ref="J82:M82"/>
    <mergeCell ref="J83:M83"/>
    <mergeCell ref="J84:M85"/>
    <mergeCell ref="J86:M86"/>
    <mergeCell ref="J87:M88"/>
    <mergeCell ref="J89:M89"/>
    <mergeCell ref="K70:M71"/>
    <mergeCell ref="J72:M76"/>
    <mergeCell ref="B78:M78"/>
    <mergeCell ref="J79:M79"/>
    <mergeCell ref="J80:M80"/>
    <mergeCell ref="J81:M81"/>
    <mergeCell ref="E64:F64"/>
    <mergeCell ref="J66:L66"/>
    <mergeCell ref="J67:L67"/>
    <mergeCell ref="J68:L68"/>
    <mergeCell ref="L55:M55"/>
    <mergeCell ref="L56:M56"/>
    <mergeCell ref="B59:C59"/>
    <mergeCell ref="D59:M59"/>
    <mergeCell ref="B60:C62"/>
    <mergeCell ref="D60:M62"/>
    <mergeCell ref="E53:K53"/>
    <mergeCell ref="L53:M53"/>
    <mergeCell ref="D54:K54"/>
    <mergeCell ref="L54:M54"/>
    <mergeCell ref="B50:H50"/>
    <mergeCell ref="L50:M50"/>
    <mergeCell ref="D52:K52"/>
    <mergeCell ref="L52:M52"/>
    <mergeCell ref="B48:H48"/>
    <mergeCell ref="L48:M48"/>
    <mergeCell ref="B49:H49"/>
    <mergeCell ref="L49:M49"/>
    <mergeCell ref="B46:H46"/>
    <mergeCell ref="L46:M46"/>
    <mergeCell ref="B47:H47"/>
    <mergeCell ref="L47:M47"/>
    <mergeCell ref="B44:H44"/>
    <mergeCell ref="L44:M44"/>
    <mergeCell ref="B45:H45"/>
    <mergeCell ref="L45:M45"/>
    <mergeCell ref="B42:H42"/>
    <mergeCell ref="L42:M42"/>
    <mergeCell ref="B43:H43"/>
    <mergeCell ref="L43:M43"/>
    <mergeCell ref="E39:H39"/>
    <mergeCell ref="L39:M39"/>
    <mergeCell ref="B41:K41"/>
    <mergeCell ref="L41:M41"/>
    <mergeCell ref="E33:H33"/>
    <mergeCell ref="L33:M33"/>
    <mergeCell ref="C34:J36"/>
    <mergeCell ref="E37:H37"/>
    <mergeCell ref="L37:M37"/>
    <mergeCell ref="E38:H38"/>
    <mergeCell ref="L38:M38"/>
    <mergeCell ref="E30:H30"/>
    <mergeCell ref="L30:M30"/>
    <mergeCell ref="E31:H31"/>
    <mergeCell ref="L31:M31"/>
    <mergeCell ref="E32:H32"/>
    <mergeCell ref="L32:M32"/>
    <mergeCell ref="E27:H27"/>
    <mergeCell ref="L27:M27"/>
    <mergeCell ref="E28:H28"/>
    <mergeCell ref="L28:M28"/>
    <mergeCell ref="E29:H29"/>
    <mergeCell ref="L29:M29"/>
    <mergeCell ref="E24:H24"/>
    <mergeCell ref="L24:M24"/>
    <mergeCell ref="E25:H25"/>
    <mergeCell ref="L25:M25"/>
    <mergeCell ref="E26:H26"/>
    <mergeCell ref="L26:M26"/>
    <mergeCell ref="E21:H21"/>
    <mergeCell ref="L21:M21"/>
    <mergeCell ref="E22:H22"/>
    <mergeCell ref="L22:M22"/>
    <mergeCell ref="E23:H23"/>
    <mergeCell ref="L23:M23"/>
    <mergeCell ref="E18:H18"/>
    <mergeCell ref="L18:M18"/>
    <mergeCell ref="E19:H19"/>
    <mergeCell ref="L19:M19"/>
    <mergeCell ref="E20:H20"/>
    <mergeCell ref="L20:M20"/>
    <mergeCell ref="J15:K15"/>
    <mergeCell ref="L15:M15"/>
    <mergeCell ref="C17:D17"/>
    <mergeCell ref="E17:H17"/>
    <mergeCell ref="L17:M17"/>
    <mergeCell ref="B12:M12"/>
    <mergeCell ref="B13:D13"/>
    <mergeCell ref="E13:I13"/>
    <mergeCell ref="J13:K13"/>
    <mergeCell ref="L13:M13"/>
    <mergeCell ref="B14:D15"/>
    <mergeCell ref="E14:I15"/>
    <mergeCell ref="J14:K14"/>
    <mergeCell ref="L14:M14"/>
    <mergeCell ref="C10:E10"/>
    <mergeCell ref="C11:E11"/>
    <mergeCell ref="J11:M11"/>
    <mergeCell ref="C8:E8"/>
    <mergeCell ref="K8:M8"/>
    <mergeCell ref="C9:E9"/>
    <mergeCell ref="K9:M9"/>
    <mergeCell ref="F1:I5"/>
    <mergeCell ref="J1:M5"/>
    <mergeCell ref="B6:E6"/>
    <mergeCell ref="F6:I11"/>
    <mergeCell ref="J6:M6"/>
    <mergeCell ref="C7:E7"/>
    <mergeCell ref="K7:M7"/>
  </mergeCells>
  <conditionalFormatting sqref="I18:I33 I37:I39">
    <cfRule type="expression" dxfId="1" priority="3">
      <formula>$E18="Az ajánlat nem tartalmazza a Leier rendszerház kedvezményt mérkéke:"</formula>
    </cfRule>
    <cfRule type="expression" dxfId="0" priority="5">
      <formula>$E18="Az ajánlat Leier rendszerház kedvezményt tartalmaz! (%)"</formula>
    </cfRule>
  </conditionalFormatting>
  <hyperlinks>
    <hyperlink ref="K70" r:id="rId1" xr:uid="{4E659A96-9EAC-4A04-B244-DC17994FBAE6}"/>
    <hyperlink ref="K137" r:id="rId2" xr:uid="{BA4BF3AB-74E6-4A93-92F2-360A071C64FA}"/>
  </hyperlinks>
  <pageMargins left="0.7" right="0.7" top="0.75" bottom="0.75" header="0.3" footer="0.3"/>
  <pageSetup paperSize="9" scale="76" orientation="portrait" r:id="rId3"/>
  <rowBreaks count="1" manualBreakCount="1">
    <brk id="71" max="13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RÁBCA HÁZ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HAJNAL-BURKALI Éva</dc:creator>
  <cp:lastModifiedBy>CSONGRÁDI Dorina</cp:lastModifiedBy>
  <dcterms:created xsi:type="dcterms:W3CDTF">2026-04-28T05:54:25Z</dcterms:created>
  <dcterms:modified xsi:type="dcterms:W3CDTF">2026-04-28T08:32:58Z</dcterms:modified>
</cp:coreProperties>
</file>