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HERNÁD HÁZ" sheetId="1" r:id="rId1"/>
  </sheets>
  <definedNames>
    <definedName name="_xlnm._FilterDatabase" localSheetId="0" hidden="1">'HERNÁD HÁZ'!#REF!</definedName>
    <definedName name="_xlnm.Print_Area" localSheetId="0">'HERNÁD HÁZ'!$A$1:$N$139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7" i="1"/>
  <c r="L33" i="1"/>
  <c r="L27" i="1"/>
  <c r="L21" i="1"/>
  <c r="L20" i="1"/>
  <c r="L19" i="1"/>
  <c r="L18" i="1"/>
  <c r="L23" i="1" l="1"/>
  <c r="L24" i="1"/>
  <c r="L29" i="1"/>
  <c r="L30" i="1"/>
  <c r="L31" i="1"/>
  <c r="L32" i="1"/>
  <c r="L22" i="1"/>
  <c r="L25" i="1"/>
  <c r="L26" i="1"/>
  <c r="L28" i="1"/>
  <c r="L52" i="1" l="1"/>
  <c r="L53" i="1"/>
  <c r="L54" i="1" s="1"/>
  <c r="L56" i="1" s="1"/>
</calcChain>
</file>

<file path=xl/sharedStrings.xml><?xml version="1.0" encoding="utf-8"?>
<sst xmlns="http://schemas.openxmlformats.org/spreadsheetml/2006/main" count="185" uniqueCount="94">
  <si>
    <r>
      <rPr>
        <b/>
        <sz val="20"/>
        <color theme="0"/>
        <rFont val="Calibri"/>
        <family val="2"/>
        <charset val="238"/>
        <scheme val="minor"/>
      </rPr>
      <t xml:space="preserve">HERNÁD </t>
    </r>
    <r>
      <rPr>
        <b/>
        <sz val="16"/>
        <color theme="0"/>
        <rFont val="Calibri"/>
        <family val="2"/>
        <charset val="238"/>
        <scheme val="minor"/>
      </rPr>
      <t xml:space="preserve">
típusház</t>
    </r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</si>
  <si>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</si>
  <si>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</si>
  <si>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</si>
  <si>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</si>
  <si>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</si>
  <si>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</si>
  <si>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</si>
  <si>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</si>
  <si>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</si>
  <si>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</si>
  <si>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</si>
  <si>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</si>
  <si>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</si>
  <si>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</si>
  <si>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</si>
  <si>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</si>
  <si>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</si>
  <si>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</si>
  <si>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</si>
  <si>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</si>
  <si>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</si>
  <si>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</si>
  <si>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</si>
  <si>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</si>
  <si>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</si>
  <si>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</si>
  <si>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</si>
  <si>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</si>
  <si>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Alt.</t>
  </si>
  <si>
    <t>LEIER KÉREGFAL (LKF) BELSŐ HŐSZIGETELÉSSEL</t>
  </si>
  <si>
    <t>LEIER MESTERPANEL (LMP)</t>
  </si>
  <si>
    <t>LEIER LSK KÉMÉNY 6,00</t>
  </si>
  <si>
    <t>ZSALUZÓELEM 15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</si>
  <si>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</si>
  <si>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</si>
  <si>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</si>
  <si>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</si>
  <si>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</si>
  <si>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 xml:space="preserve">MDVA 175 VÁLASZFAL ÁTHIDALÓ </t>
  </si>
  <si>
    <t>TAVERNA 6 CM N+F MANDULA</t>
  </si>
  <si>
    <t>KERTI SZEGÉLYKŐ 100x5x20 szürke</t>
  </si>
  <si>
    <t>TOSCANA ALAPCSERÉP FEKETE</t>
  </si>
  <si>
    <t>TOSCANA SZELLŐZŐCSERÉP FEKETE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</si>
  <si>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</si>
  <si>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</si>
  <si>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</si>
  <si>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</si>
  <si>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</si>
  <si>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</si>
  <si>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</si>
  <si>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</si>
  <si>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</si>
  <si>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</si>
  <si>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</si>
  <si>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</si>
  <si>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</si>
  <si>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</si>
  <si>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</si>
  <si>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</si>
  <si>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</si>
  <si>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</si>
  <si>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</si>
  <si>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</si>
  <si>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</si>
  <si>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</si>
  <si>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</si>
  <si>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</si>
  <si>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</si>
  <si>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</si>
  <si>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</si>
  <si>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</si>
  <si>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</si>
  <si>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</si>
  <si>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</si>
  <si>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</si>
  <si>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</si>
  <si>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</si>
  <si>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</si>
  <si>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</si>
  <si>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</si>
  <si>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</si>
  <si>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</si>
  <si>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</si>
  <si>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</si>
  <si>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</si>
  <si>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</si>
  <si>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</si>
  <si>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</si>
  <si>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</si>
  <si>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</si>
  <si>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m2</t>
  </si>
  <si>
    <t>PIROS</t>
  </si>
  <si>
    <t>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</si>
</sst>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1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2" fillId="0" borderId="0"/>
    <xf numFmtId="0" fontId="27" fillId="0" borderId="0" applyNumberFormat="0" applyFill="0" applyBorder="0" applyAlignment="0" applyProtection="0"/>
  </cellStyleXfs>
  <cellXfs count="126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1" fillId="3" borderId="0" xfId="2" applyNumberFormat="1" applyFont="1" applyFill="1" applyBorder="1" applyAlignment="1" applyProtection="1">
      <alignment vertical="center" wrapText="1"/>
    </xf>
    <xf numFmtId="0" fontId="13" fillId="3" borderId="0" xfId="2" applyNumberFormat="1" applyFont="1" applyFill="1" applyBorder="1" applyAlignment="1" applyProtection="1">
      <alignment horizontal="center" vertical="center" wrapText="1"/>
    </xf>
    <xf numFmtId="0" fontId="14" fillId="3" borderId="0" xfId="2" applyNumberFormat="1" applyFont="1" applyFill="1" applyBorder="1" applyAlignment="1" applyProtection="1">
      <alignment shrinkToFi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left" shrinkToFit="1"/>
    </xf>
    <xf numFmtId="0" fontId="7" fillId="3" borderId="0" xfId="0" applyFont="1" applyFill="1" applyProtection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166" fontId="9" fillId="4" borderId="1" xfId="3" applyNumberFormat="1" applyFont="1" applyFill="1" applyBorder="1" applyAlignment="1" applyProtection="1">
      <alignment horizontal="center"/>
    </xf>
    <xf numFmtId="0" fontId="9" fillId="4" borderId="1" xfId="3" applyNumberFormat="1" applyFont="1" applyFill="1" applyBorder="1" applyAlignment="1" applyProtection="1">
      <alignment horizontal="center"/>
    </xf>
    <xf numFmtId="166" fontId="9" fillId="4" borderId="2" xfId="3" applyNumberFormat="1" applyFont="1" applyFill="1" applyBorder="1" applyAlignment="1" applyProtection="1">
      <alignment horizontal="left" shrinkToFit="1"/>
    </xf>
    <xf numFmtId="166" fontId="9" fillId="4" borderId="3" xfId="3" applyNumberFormat="1" applyFont="1" applyFill="1" applyBorder="1" applyAlignment="1" applyProtection="1">
      <alignment horizontal="left" shrinkToFit="1"/>
    </xf>
    <xf numFmtId="166" fontId="9" fillId="4" borderId="4" xfId="3" applyNumberFormat="1" applyFont="1" applyFill="1" applyBorder="1" applyAlignment="1" applyProtection="1">
      <alignment horizontal="left" shrinkToFit="1"/>
    </xf>
    <xf numFmtId="167" fontId="9" fillId="4" borderId="1" xfId="3" applyNumberFormat="1" applyFont="1" applyFill="1" applyBorder="1" applyAlignment="1" applyProtection="1">
      <alignment horizontal="right"/>
    </xf>
    <xf numFmtId="2" fontId="9" fillId="4" borderId="1" xfId="3" applyNumberFormat="1" applyFont="1" applyFill="1" applyBorder="1" applyAlignment="1" applyProtection="1">
      <alignment horizontal="right"/>
    </xf>
    <xf numFmtId="167" fontId="9" fillId="3" borderId="2" xfId="3" applyNumberFormat="1" applyFont="1" applyFill="1" applyBorder="1" applyAlignment="1" applyProtection="1">
      <alignment horizontal="right"/>
    </xf>
    <xf numFmtId="167" fontId="9" fillId="3" borderId="4" xfId="3" applyNumberFormat="1" applyFont="1" applyFill="1" applyBorder="1" applyAlignment="1" applyProtection="1">
      <alignment horizontal="right"/>
    </xf>
    <xf numFmtId="166" fontId="9" fillId="4" borderId="5" xfId="3" applyNumberFormat="1" applyFont="1" applyFill="1" applyBorder="1" applyAlignment="1" applyProtection="1">
      <alignment horizontal="center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2" fontId="9" fillId="4" borderId="5" xfId="3" applyNumberFormat="1" applyFont="1" applyFill="1" applyBorder="1" applyAlignment="1" applyProtection="1">
      <alignment horizontal="right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67" fontId="9" fillId="4" borderId="5" xfId="3" applyNumberFormat="1" applyFont="1" applyFill="1" applyBorder="1" applyAlignment="1" applyProtection="1">
      <alignment horizontal="right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" fontId="9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3" fillId="4" borderId="1" xfId="3" applyNumberFormat="1" applyFont="1" applyFill="1" applyBorder="1" applyAlignment="1" applyProtection="1">
      <alignment horizontal="left"/>
    </xf>
    <xf numFmtId="166" fontId="9" fillId="3" borderId="2" xfId="3" applyNumberFormat="1" applyFont="1" applyFill="1" applyBorder="1" applyAlignment="1" applyProtection="1">
      <alignment horizontal="right"/>
    </xf>
    <xf numFmtId="166" fontId="9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9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1" fillId="4" borderId="1" xfId="3" applyNumberFormat="1" applyFont="1" applyFill="1" applyBorder="1" applyAlignment="1" applyProtection="1">
      <alignment horizontal="left"/>
    </xf>
    <xf numFmtId="166" fontId="21" fillId="4" borderId="2" xfId="3" applyNumberFormat="1" applyFont="1" applyFill="1" applyBorder="1" applyAlignment="1" applyProtection="1">
      <alignment horizontal="left"/>
    </xf>
    <xf numFmtId="166" fontId="9" fillId="4" borderId="2" xfId="3" applyNumberFormat="1" applyFont="1" applyFill="1" applyBorder="1" applyAlignment="1" applyProtection="1">
      <alignment horizontal="center"/>
    </xf>
    <xf numFmtId="166" fontId="9" fillId="4" borderId="3" xfId="3" applyNumberFormat="1" applyFont="1" applyFill="1" applyBorder="1" applyAlignment="1" applyProtection="1">
      <alignment horizontal="center"/>
    </xf>
    <xf numFmtId="166" fontId="9" fillId="4" borderId="4" xfId="3" applyNumberFormat="1" applyFont="1" applyFill="1" applyBorder="1" applyAlignment="1" applyProtection="1">
      <alignment horizontal="center"/>
    </xf>
    <xf numFmtId="9" fontId="21" fillId="0" borderId="2" xfId="1" applyFont="1" applyFill="1" applyBorder="1" applyAlignment="1" applyProtection="1">
      <alignment horizontal="center"/>
    </xf>
    <xf numFmtId="166" fontId="9" fillId="0" borderId="3" xfId="3" applyNumberFormat="1" applyFont="1" applyFill="1" applyBorder="1" applyAlignment="1" applyProtection="1">
      <alignment horizontal="center"/>
    </xf>
    <xf numFmtId="166" fontId="9" fillId="0" borderId="4" xfId="3" applyNumberFormat="1" applyFont="1" applyFill="1" applyBorder="1" applyAlignment="1" applyProtection="1">
      <alignment horizontal="center"/>
    </xf>
    <xf numFmtId="167" fontId="21" fillId="3" borderId="6" xfId="3" applyNumberFormat="1" applyFont="1" applyFill="1" applyBorder="1" applyAlignment="1" applyProtection="1">
      <alignment horizontal="right"/>
    </xf>
    <xf numFmtId="167" fontId="21" fillId="3" borderId="8" xfId="3" applyNumberFormat="1" applyFont="1" applyFill="1" applyBorder="1" applyAlignment="1" applyProtection="1">
      <alignment horizontal="right"/>
    </xf>
    <xf numFmtId="166" fontId="21" fillId="4" borderId="2" xfId="3" applyNumberFormat="1" applyFont="1" applyFill="1" applyBorder="1" applyAlignment="1" applyProtection="1"/>
    <xf numFmtId="166" fontId="21" fillId="4" borderId="3" xfId="3" applyNumberFormat="1" applyFont="1" applyFill="1" applyBorder="1" applyAlignment="1" applyProtection="1"/>
    <xf numFmtId="166" fontId="9" fillId="4" borderId="3" xfId="3" applyNumberFormat="1" applyFont="1" applyFill="1" applyBorder="1" applyAlignment="1" applyProtection="1"/>
    <xf numFmtId="166" fontId="9" fillId="4" borderId="4" xfId="3" applyNumberFormat="1" applyFont="1" applyFill="1" applyBorder="1" applyAlignment="1" applyProtection="1"/>
    <xf numFmtId="166" fontId="9" fillId="4" borderId="2" xfId="3" applyNumberFormat="1" applyFont="1" applyFill="1" applyBorder="1" applyAlignment="1" applyProtection="1"/>
    <xf numFmtId="0" fontId="0" fillId="5" borderId="0" xfId="0" applyFill="1" applyProtection="1"/>
    <xf numFmtId="0" fontId="8" fillId="5" borderId="0" xfId="0" applyFont="1" applyFill="1" applyProtection="1"/>
    <xf numFmtId="0" fontId="10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vertical="top" wrapText="1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5" fillId="5" borderId="0" xfId="3" applyFont="1" applyFill="1" applyBorder="1" applyAlignment="1" applyProtection="1">
      <alignment horizontal="justify" vertical="top" wrapText="1"/>
    </xf>
    <xf numFmtId="49" fontId="26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4" fillId="2" borderId="0" xfId="4" applyFont="1" applyFill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8" fillId="5" borderId="0" xfId="0" applyFont="1" applyFill="1" applyAlignment="1" applyProtection="1">
      <alignment vertical="center"/>
    </xf>
    <xf numFmtId="0" fontId="30" fillId="5" borderId="0" xfId="0" applyFont="1" applyFill="1" applyAlignment="1" applyProtection="1">
      <alignment horizontal="left" vertical="top" wrapText="1"/>
    </xf>
    <xf numFmtId="0" fontId="12" fillId="3" borderId="0" xfId="2" applyNumberFormat="1" applyFont="1" applyFill="1" applyBorder="1" applyAlignment="1" applyProtection="1">
      <alignment horizontal="left" shrinkToFit="1"/>
      <protection locked="0"/>
    </xf>
    <xf numFmtId="0" fontId="14" fillId="3" borderId="0" xfId="2" applyNumberFormat="1" applyFont="1" applyFill="1" applyBorder="1" applyAlignment="1" applyProtection="1">
      <alignment shrinkToFit="1"/>
      <protection locked="0"/>
    </xf>
    <xf numFmtId="0" fontId="14" fillId="3" borderId="0" xfId="2" applyNumberFormat="1" applyFont="1" applyFill="1" applyBorder="1" applyAlignment="1" applyProtection="1">
      <alignment horizontal="center" shrinkToFit="1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/>
      <protection locked="0"/>
    </xf>
    <xf numFmtId="0" fontId="17" fillId="3" borderId="0" xfId="2" applyNumberFormat="1" applyFont="1" applyFill="1" applyBorder="1" applyAlignment="1" applyProtection="1">
      <alignment horizontal="right" shrinkToFit="1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wrapText="1"/>
      <protection locked="0"/>
    </xf>
    <xf numFmtId="165" fontId="15" fillId="3" borderId="0" xfId="2" applyNumberFormat="1" applyFont="1" applyFill="1" applyBorder="1" applyAlignment="1" applyProtection="1">
      <alignment horizontal="right" vertical="top" wrapText="1"/>
      <protection locked="0"/>
    </xf>
    <xf numFmtId="0" fontId="19" fillId="0" borderId="0" xfId="0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66" fontId="9" fillId="5" borderId="5" xfId="3" applyNumberFormat="1" applyFont="1" applyFill="1" applyBorder="1" applyAlignment="1" applyProtection="1">
      <alignment horizontal="center"/>
      <protection locked="0"/>
    </xf>
    <xf numFmtId="166" fontId="9" fillId="4" borderId="5" xfId="3" applyNumberFormat="1" applyFont="1" applyFill="1" applyBorder="1" applyAlignment="1" applyProtection="1">
      <alignment horizontal="center"/>
      <protection locked="0"/>
    </xf>
    <xf numFmtId="167" fontId="9" fillId="6" borderId="5" xfId="3" applyNumberFormat="1" applyFont="1" applyFill="1" applyBorder="1" applyAlignment="1" applyProtection="1">
      <alignment horizontal="right"/>
      <protection locked="0"/>
    </xf>
    <xf numFmtId="2" fontId="9" fillId="4" borderId="5" xfId="3" applyNumberFormat="1" applyFont="1" applyFill="1" applyBorder="1" applyAlignment="1" applyProtection="1">
      <alignment horizontal="right"/>
      <protection locked="0"/>
    </xf>
    <xf numFmtId="1" fontId="9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AC139"/>
  <sheetViews>
    <sheetView tabSelected="1" zoomScaleNormal="100" zoomScaleSheetLayoutView="100" workbookViewId="0">
      <selection activeCell="P35" sqref="P35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5" t="s">
        <v>5</v>
      </c>
      <c r="C6" s="105"/>
      <c r="D6" s="105"/>
      <c r="E6" s="105"/>
      <c r="F6" s="8" t="s">
        <v>6</v>
      </c>
      <c r="G6" s="8"/>
      <c r="H6" s="8"/>
      <c r="I6" s="8"/>
      <c r="J6" s="105" t="s">
        <v>7</v>
      </c>
      <c r="K6" s="105"/>
      <c r="L6" s="105"/>
      <c r="M6" s="105"/>
      <c r="N6" s="9"/>
    </row>
    <row r="7" spans="1:14" ht="12.75" customHeight="1" x14ac:dyDescent="0.3">
      <c r="A7" s="7"/>
      <c r="B7" s="106" t="s">
        <v>2</v>
      </c>
      <c r="C7" s="107"/>
      <c r="D7" s="107"/>
      <c r="E7" s="107"/>
      <c r="F7" s="8"/>
      <c r="G7" s="8"/>
      <c r="H7" s="8"/>
      <c r="I7" s="8"/>
      <c r="J7" s="108" t="s">
        <v>8</v>
      </c>
      <c r="K7" s="109"/>
      <c r="L7" s="109"/>
      <c r="M7" s="109"/>
      <c r="N7" s="7"/>
    </row>
    <row r="8" spans="1:14" ht="12.75" customHeight="1" x14ac:dyDescent="0.3">
      <c r="A8" s="7"/>
      <c r="B8" s="106" t="s">
        <v>3</v>
      </c>
      <c r="C8" s="107"/>
      <c r="D8" s="107"/>
      <c r="E8" s="107"/>
      <c r="F8" s="8"/>
      <c r="G8" s="8"/>
      <c r="H8" s="8"/>
      <c r="I8" s="8"/>
      <c r="J8" s="110" t="s">
        <v>9</v>
      </c>
      <c r="K8" s="109"/>
      <c r="L8" s="109"/>
      <c r="M8" s="109"/>
      <c r="N8" s="7"/>
    </row>
    <row r="9" spans="1:14" ht="12.75" customHeight="1" x14ac:dyDescent="0.3">
      <c r="A9" s="7"/>
      <c r="B9" s="106" t="s">
        <v>4</v>
      </c>
      <c r="C9" s="107"/>
      <c r="D9" s="107"/>
      <c r="E9" s="107"/>
      <c r="F9" s="8"/>
      <c r="G9" s="8"/>
      <c r="H9" s="8"/>
      <c r="I9" s="8"/>
      <c r="J9" s="108" t="s">
        <v>10</v>
      </c>
      <c r="K9" s="111"/>
      <c r="L9" s="111"/>
      <c r="M9" s="111"/>
      <c r="N9" s="7"/>
    </row>
    <row r="10" spans="1:14" ht="12.75" customHeight="1" x14ac:dyDescent="0.3">
      <c r="A10" s="7"/>
      <c r="B10" s="106" t="s">
        <v>12</v>
      </c>
      <c r="C10" s="107"/>
      <c r="D10" s="107"/>
      <c r="E10" s="107"/>
      <c r="F10" s="8"/>
      <c r="G10" s="8"/>
      <c r="H10" s="8"/>
      <c r="I10" s="8"/>
      <c r="J10" s="108" t="s">
        <v>13</v>
      </c>
      <c r="K10" s="112"/>
      <c r="L10" s="112"/>
      <c r="M10" s="112"/>
      <c r="N10" s="7"/>
    </row>
    <row r="11" spans="1:14" ht="12.75" customHeight="1" x14ac:dyDescent="0.2">
      <c r="A11" s="7"/>
      <c r="B11" s="106" t="s">
        <v>14</v>
      </c>
      <c r="C11" s="107"/>
      <c r="D11" s="107"/>
      <c r="E11" s="107"/>
      <c r="F11" s="8"/>
      <c r="G11" s="8"/>
      <c r="H11" s="8"/>
      <c r="I11" s="8"/>
      <c r="J11" s="113"/>
      <c r="K11" s="113"/>
      <c r="L11" s="113"/>
      <c r="M11" s="113"/>
      <c r="N11" s="7"/>
    </row>
    <row r="12" spans="1:14" ht="4.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</row>
    <row r="13" spans="1:14" ht="12.75" customHeight="1" x14ac:dyDescent="0.2">
      <c r="A13" s="10"/>
      <c r="B13" s="117" t="s">
        <v>11</v>
      </c>
      <c r="C13" s="117"/>
      <c r="D13" s="117"/>
      <c r="E13" s="118" t="s">
        <v>16</v>
      </c>
      <c r="F13" s="118"/>
      <c r="G13" s="118"/>
      <c r="H13" s="118"/>
      <c r="I13" s="118"/>
      <c r="J13" s="12" t="s">
        <v>15</v>
      </c>
      <c r="K13" s="12"/>
      <c r="L13" s="114"/>
      <c r="M13" s="114"/>
      <c r="N13" s="10"/>
    </row>
    <row r="14" spans="1:14" ht="12.75" customHeight="1" x14ac:dyDescent="0.2">
      <c r="A14" s="10"/>
      <c r="B14" s="119" t="s">
        <v>18</v>
      </c>
      <c r="C14" s="119"/>
      <c r="D14" s="119"/>
      <c r="E14" s="120" t="s">
        <v>89</v>
      </c>
      <c r="F14" s="120"/>
      <c r="G14" s="120"/>
      <c r="H14" s="120"/>
      <c r="I14" s="120"/>
      <c r="J14" s="13" t="s">
        <v>17</v>
      </c>
      <c r="K14" s="13"/>
      <c r="L14" s="115"/>
      <c r="M14" s="115"/>
      <c r="N14" s="10"/>
    </row>
    <row r="15" spans="1:14" x14ac:dyDescent="0.2">
      <c r="A15" s="10"/>
      <c r="B15" s="119"/>
      <c r="C15" s="119"/>
      <c r="D15" s="119"/>
      <c r="E15" s="120"/>
      <c r="F15" s="120"/>
      <c r="G15" s="120"/>
      <c r="H15" s="120"/>
      <c r="I15" s="120"/>
      <c r="J15" s="13" t="s">
        <v>19</v>
      </c>
      <c r="K15" s="13"/>
      <c r="L15" s="116"/>
      <c r="M15" s="116"/>
      <c r="N15" s="10"/>
    </row>
    <row r="16" spans="1:14" ht="3.7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4"/>
      <c r="B17" s="15" t="s">
        <v>21</v>
      </c>
      <c r="C17" s="16" t="s">
        <v>22</v>
      </c>
      <c r="D17" s="16"/>
      <c r="E17" s="16" t="s">
        <v>23</v>
      </c>
      <c r="F17" s="16"/>
      <c r="G17" s="16"/>
      <c r="H17" s="16"/>
      <c r="I17" s="17" t="s">
        <v>24</v>
      </c>
      <c r="J17" s="17" t="s">
        <v>25</v>
      </c>
      <c r="K17" s="17" t="s">
        <v>26</v>
      </c>
      <c r="L17" s="16" t="s">
        <v>27</v>
      </c>
      <c r="M17" s="16"/>
      <c r="N17" s="14"/>
    </row>
    <row r="18" spans="1:14" x14ac:dyDescent="0.2">
      <c r="A18" s="10"/>
      <c r="B18" s="18" t="s">
        <v>89</v>
      </c>
      <c r="C18" s="19" t="s">
        <v>89</v>
      </c>
      <c r="D18" s="18" t="s">
        <v>89</v>
      </c>
      <c r="E18" s="20" t="s">
        <v>89</v>
      </c>
      <c r="F18" s="21"/>
      <c r="G18" s="21"/>
      <c r="H18" s="22"/>
      <c r="I18" s="23" t="s">
        <v>89</v>
      </c>
      <c r="J18" s="24" t="s">
        <v>89</v>
      </c>
      <c r="K18" s="18" t="s">
        <v>89</v>
      </c>
      <c r="L18" s="25" t="str">
        <f>IF((I18&lt;&gt;"")*(J18&lt;&gt;""),I18*J18,"")</f>
        <v/>
      </c>
      <c r="M18" s="26"/>
      <c r="N18" s="10"/>
    </row>
    <row r="19" spans="1:14" x14ac:dyDescent="0.2">
      <c r="A19" s="10"/>
      <c r="B19" s="27" t="s">
        <v>89</v>
      </c>
      <c r="C19" s="27" t="s">
        <v>90</v>
      </c>
      <c r="D19" s="121"/>
      <c r="E19" s="28" t="s">
        <v>28</v>
      </c>
      <c r="F19" s="29"/>
      <c r="G19" s="29"/>
      <c r="H19" s="30"/>
      <c r="I19" s="123">
        <v>36059</v>
      </c>
      <c r="J19" s="124">
        <v>254</v>
      </c>
      <c r="K19" s="27" t="s">
        <v>91</v>
      </c>
      <c r="L19" s="32">
        <f t="shared" ref="L19:L39" si="0">IF((I19&lt;&gt;"")*(J19&lt;&gt;""),I19*J19,"")</f>
        <v>9158986</v>
      </c>
      <c r="M19" s="33"/>
      <c r="N19" s="10"/>
    </row>
    <row r="20" spans="1:14" x14ac:dyDescent="0.2">
      <c r="A20" s="10"/>
      <c r="B20" s="27" t="s">
        <v>89</v>
      </c>
      <c r="C20" s="27" t="s">
        <v>90</v>
      </c>
      <c r="D20" s="121" t="s">
        <v>29</v>
      </c>
      <c r="E20" s="28" t="s">
        <v>30</v>
      </c>
      <c r="F20" s="29"/>
      <c r="G20" s="29"/>
      <c r="H20" s="30"/>
      <c r="I20" s="123">
        <v>52921</v>
      </c>
      <c r="J20" s="124">
        <v>0</v>
      </c>
      <c r="K20" s="27" t="s">
        <v>91</v>
      </c>
      <c r="L20" s="32">
        <f t="shared" si="0"/>
        <v>0</v>
      </c>
      <c r="M20" s="33"/>
      <c r="N20" s="10"/>
    </row>
    <row r="21" spans="1:14" x14ac:dyDescent="0.2">
      <c r="A21" s="10"/>
      <c r="B21" s="27" t="s">
        <v>89</v>
      </c>
      <c r="C21" s="27" t="s">
        <v>90</v>
      </c>
      <c r="D21" s="121"/>
      <c r="E21" s="28" t="s">
        <v>31</v>
      </c>
      <c r="F21" s="29"/>
      <c r="G21" s="29"/>
      <c r="H21" s="30"/>
      <c r="I21" s="123">
        <v>16912</v>
      </c>
      <c r="J21" s="124">
        <v>169</v>
      </c>
      <c r="K21" s="27" t="s">
        <v>91</v>
      </c>
      <c r="L21" s="32">
        <f>IF((I21&lt;&gt;"")*(J21&lt;&gt;""),I21*J21,"")</f>
        <v>2858128</v>
      </c>
      <c r="M21" s="33"/>
      <c r="N21" s="10"/>
    </row>
    <row r="22" spans="1:14" x14ac:dyDescent="0.2">
      <c r="A22" s="10"/>
      <c r="B22" s="27" t="s">
        <v>89</v>
      </c>
      <c r="C22" s="27" t="s">
        <v>92</v>
      </c>
      <c r="D22" s="122">
        <v>1</v>
      </c>
      <c r="E22" s="28" t="s">
        <v>32</v>
      </c>
      <c r="F22" s="29"/>
      <c r="G22" s="29"/>
      <c r="H22" s="30"/>
      <c r="I22" s="123">
        <v>448390</v>
      </c>
      <c r="J22" s="124">
        <v>1</v>
      </c>
      <c r="K22" s="27" t="s">
        <v>93</v>
      </c>
      <c r="L22" s="32">
        <f t="shared" si="0"/>
        <v>448390</v>
      </c>
      <c r="M22" s="33"/>
      <c r="N22" s="10"/>
    </row>
    <row r="23" spans="1:14" x14ac:dyDescent="0.2">
      <c r="A23" s="10"/>
      <c r="B23" s="27" t="s">
        <v>89</v>
      </c>
      <c r="C23" s="27" t="s">
        <v>92</v>
      </c>
      <c r="D23" s="122">
        <v>4</v>
      </c>
      <c r="E23" s="28" t="s">
        <v>33</v>
      </c>
      <c r="F23" s="29"/>
      <c r="G23" s="29"/>
      <c r="H23" s="30"/>
      <c r="I23" s="123">
        <v>570</v>
      </c>
      <c r="J23" s="124">
        <v>298</v>
      </c>
      <c r="K23" s="27" t="s">
        <v>93</v>
      </c>
      <c r="L23" s="32">
        <f t="shared" si="0"/>
        <v>169860</v>
      </c>
      <c r="M23" s="33"/>
      <c r="N23" s="10"/>
    </row>
    <row r="24" spans="1:14" x14ac:dyDescent="0.2">
      <c r="A24" s="10"/>
      <c r="B24" s="27" t="s">
        <v>89</v>
      </c>
      <c r="C24" s="27" t="s">
        <v>92</v>
      </c>
      <c r="D24" s="122">
        <v>9</v>
      </c>
      <c r="E24" s="28" t="s">
        <v>34</v>
      </c>
      <c r="F24" s="29"/>
      <c r="G24" s="29"/>
      <c r="H24" s="30"/>
      <c r="I24" s="123">
        <v>815</v>
      </c>
      <c r="J24" s="124">
        <v>357</v>
      </c>
      <c r="K24" s="27" t="s">
        <v>93</v>
      </c>
      <c r="L24" s="32">
        <f t="shared" si="0"/>
        <v>290955</v>
      </c>
      <c r="M24" s="33"/>
      <c r="N24" s="10"/>
    </row>
    <row r="25" spans="1:14" x14ac:dyDescent="0.2">
      <c r="A25" s="10"/>
      <c r="B25" s="27" t="s">
        <v>89</v>
      </c>
      <c r="C25" s="27" t="s">
        <v>35</v>
      </c>
      <c r="D25" s="122">
        <v>9</v>
      </c>
      <c r="E25" s="28" t="s">
        <v>36</v>
      </c>
      <c r="F25" s="29"/>
      <c r="G25" s="29"/>
      <c r="H25" s="30"/>
      <c r="I25" s="123">
        <v>650</v>
      </c>
      <c r="J25" s="124">
        <v>816</v>
      </c>
      <c r="K25" s="27" t="s">
        <v>93</v>
      </c>
      <c r="L25" s="32">
        <f t="shared" si="0"/>
        <v>530400</v>
      </c>
      <c r="M25" s="33"/>
      <c r="N25" s="10"/>
    </row>
    <row r="26" spans="1:14" x14ac:dyDescent="0.2">
      <c r="A26" s="10"/>
      <c r="B26" s="27" t="s">
        <v>89</v>
      </c>
      <c r="C26" s="27" t="s">
        <v>35</v>
      </c>
      <c r="D26" s="122">
        <v>1</v>
      </c>
      <c r="E26" s="28" t="s">
        <v>37</v>
      </c>
      <c r="F26" s="29"/>
      <c r="G26" s="29"/>
      <c r="H26" s="30"/>
      <c r="I26" s="123">
        <v>2400</v>
      </c>
      <c r="J26" s="124">
        <v>4</v>
      </c>
      <c r="K26" s="27" t="s">
        <v>93</v>
      </c>
      <c r="L26" s="32">
        <f t="shared" si="0"/>
        <v>9600</v>
      </c>
      <c r="M26" s="33"/>
      <c r="N26" s="10"/>
    </row>
    <row r="27" spans="1:14" x14ac:dyDescent="0.2">
      <c r="A27" s="10"/>
      <c r="B27" s="27" t="s">
        <v>89</v>
      </c>
      <c r="C27" s="27" t="s">
        <v>35</v>
      </c>
      <c r="D27" s="122"/>
      <c r="E27" s="28" t="s">
        <v>38</v>
      </c>
      <c r="F27" s="29"/>
      <c r="G27" s="29"/>
      <c r="H27" s="30"/>
      <c r="I27" s="123">
        <v>3000</v>
      </c>
      <c r="J27" s="124">
        <v>5</v>
      </c>
      <c r="K27" s="27" t="s">
        <v>93</v>
      </c>
      <c r="L27" s="32">
        <f t="shared" si="0"/>
        <v>15000</v>
      </c>
      <c r="M27" s="33"/>
      <c r="N27" s="10"/>
    </row>
    <row r="28" spans="1:14" x14ac:dyDescent="0.2">
      <c r="A28" s="10"/>
      <c r="B28" s="27" t="s">
        <v>89</v>
      </c>
      <c r="C28" s="27" t="s">
        <v>35</v>
      </c>
      <c r="D28" s="122"/>
      <c r="E28" s="28" t="s">
        <v>39</v>
      </c>
      <c r="F28" s="29"/>
      <c r="G28" s="29"/>
      <c r="H28" s="30"/>
      <c r="I28" s="123">
        <v>4100</v>
      </c>
      <c r="J28" s="124">
        <v>1</v>
      </c>
      <c r="K28" s="27" t="s">
        <v>93</v>
      </c>
      <c r="L28" s="32">
        <f t="shared" si="0"/>
        <v>4100</v>
      </c>
      <c r="M28" s="33"/>
      <c r="N28" s="10"/>
    </row>
    <row r="29" spans="1:14" x14ac:dyDescent="0.2">
      <c r="A29" s="10"/>
      <c r="B29" s="27" t="s">
        <v>89</v>
      </c>
      <c r="C29" s="27" t="s">
        <v>92</v>
      </c>
      <c r="D29" s="122">
        <v>3</v>
      </c>
      <c r="E29" s="28" t="s">
        <v>40</v>
      </c>
      <c r="F29" s="29"/>
      <c r="G29" s="29"/>
      <c r="H29" s="30"/>
      <c r="I29" s="123">
        <v>7190</v>
      </c>
      <c r="J29" s="124">
        <v>32</v>
      </c>
      <c r="K29" s="27" t="s">
        <v>91</v>
      </c>
      <c r="L29" s="32">
        <f t="shared" si="0"/>
        <v>230080</v>
      </c>
      <c r="M29" s="33"/>
      <c r="N29" s="10"/>
    </row>
    <row r="30" spans="1:14" x14ac:dyDescent="0.2">
      <c r="A30" s="10"/>
      <c r="B30" s="27" t="s">
        <v>89</v>
      </c>
      <c r="C30" s="27" t="s">
        <v>92</v>
      </c>
      <c r="D30" s="122">
        <v>1</v>
      </c>
      <c r="E30" s="28" t="s">
        <v>41</v>
      </c>
      <c r="F30" s="29"/>
      <c r="G30" s="29"/>
      <c r="H30" s="30"/>
      <c r="I30" s="123">
        <v>1090</v>
      </c>
      <c r="J30" s="124">
        <v>16</v>
      </c>
      <c r="K30" s="27" t="s">
        <v>93</v>
      </c>
      <c r="L30" s="32">
        <f t="shared" si="0"/>
        <v>17440</v>
      </c>
      <c r="M30" s="33"/>
      <c r="N30" s="10"/>
    </row>
    <row r="31" spans="1:14" x14ac:dyDescent="0.2">
      <c r="A31" s="10"/>
      <c r="B31" s="27" t="s">
        <v>89</v>
      </c>
      <c r="C31" s="27" t="s">
        <v>35</v>
      </c>
      <c r="D31" s="122">
        <v>3</v>
      </c>
      <c r="E31" s="28" t="s">
        <v>42</v>
      </c>
      <c r="F31" s="29"/>
      <c r="G31" s="29"/>
      <c r="H31" s="30"/>
      <c r="I31" s="123">
        <v>405</v>
      </c>
      <c r="J31" s="124">
        <v>680</v>
      </c>
      <c r="K31" s="27" t="s">
        <v>93</v>
      </c>
      <c r="L31" s="32">
        <f t="shared" si="0"/>
        <v>275400</v>
      </c>
      <c r="M31" s="33"/>
      <c r="N31" s="10"/>
    </row>
    <row r="32" spans="1:14" x14ac:dyDescent="0.2">
      <c r="A32" s="10"/>
      <c r="B32" s="27" t="s">
        <v>89</v>
      </c>
      <c r="C32" s="27" t="s">
        <v>35</v>
      </c>
      <c r="D32" s="122">
        <v>1</v>
      </c>
      <c r="E32" s="28" t="s">
        <v>43</v>
      </c>
      <c r="F32" s="29"/>
      <c r="G32" s="29"/>
      <c r="H32" s="30"/>
      <c r="I32" s="123">
        <v>1030</v>
      </c>
      <c r="J32" s="124">
        <v>45</v>
      </c>
      <c r="K32" s="27" t="s">
        <v>93</v>
      </c>
      <c r="L32" s="32">
        <f t="shared" si="0"/>
        <v>46350</v>
      </c>
      <c r="M32" s="33"/>
      <c r="N32" s="10"/>
    </row>
    <row r="33" spans="1:14" x14ac:dyDescent="0.2">
      <c r="A33" s="10"/>
      <c r="B33" s="27" t="s">
        <v>89</v>
      </c>
      <c r="C33" s="27" t="s">
        <v>89</v>
      </c>
      <c r="D33" s="27" t="s">
        <v>89</v>
      </c>
      <c r="E33" s="28" t="s">
        <v>89</v>
      </c>
      <c r="F33" s="29"/>
      <c r="G33" s="29"/>
      <c r="H33" s="30"/>
      <c r="I33" s="34" t="s">
        <v>89</v>
      </c>
      <c r="J33" s="31" t="s">
        <v>89</v>
      </c>
      <c r="K33" s="27" t="s">
        <v>89</v>
      </c>
      <c r="L33" s="32" t="str">
        <f t="shared" si="0"/>
        <v/>
      </c>
      <c r="M33" s="33"/>
      <c r="N33" s="10"/>
    </row>
    <row r="34" spans="1:14" x14ac:dyDescent="0.2">
      <c r="A34" s="10"/>
      <c r="B34" s="27"/>
      <c r="C34" s="27"/>
      <c r="D34" s="27"/>
      <c r="E34" s="35"/>
      <c r="F34" s="36"/>
      <c r="G34" s="36"/>
      <c r="H34" s="37"/>
      <c r="I34" s="34"/>
      <c r="J34" s="31"/>
      <c r="K34" s="27"/>
      <c r="L34" s="38"/>
      <c r="M34" s="39"/>
      <c r="N34" s="10"/>
    </row>
    <row r="35" spans="1:14" x14ac:dyDescent="0.2">
      <c r="A35" s="10"/>
      <c r="B35" s="27"/>
      <c r="C35" s="27"/>
      <c r="D35" s="27"/>
      <c r="E35" s="35"/>
      <c r="F35" s="36"/>
      <c r="G35" s="36"/>
      <c r="H35" s="37"/>
      <c r="I35" s="34"/>
      <c r="J35" s="31"/>
      <c r="K35" s="27"/>
      <c r="L35" s="38"/>
      <c r="M35" s="39"/>
      <c r="N35" s="10"/>
    </row>
    <row r="36" spans="1:14" x14ac:dyDescent="0.2">
      <c r="A36" s="10"/>
      <c r="B36" s="27"/>
      <c r="C36" s="27"/>
      <c r="D36" s="27"/>
      <c r="E36" s="35"/>
      <c r="F36" s="36"/>
      <c r="G36" s="36"/>
      <c r="H36" s="37"/>
      <c r="I36" s="34"/>
      <c r="J36" s="31"/>
      <c r="K36" s="27"/>
      <c r="L36" s="38"/>
      <c r="M36" s="39"/>
      <c r="N36" s="10"/>
    </row>
    <row r="37" spans="1:14" x14ac:dyDescent="0.2">
      <c r="A37" s="10"/>
      <c r="B37" s="27" t="s">
        <v>89</v>
      </c>
      <c r="C37" s="27" t="s">
        <v>89</v>
      </c>
      <c r="D37" s="27" t="s">
        <v>89</v>
      </c>
      <c r="E37" s="28" t="s">
        <v>89</v>
      </c>
      <c r="F37" s="29"/>
      <c r="G37" s="29"/>
      <c r="H37" s="30"/>
      <c r="I37" s="34" t="s">
        <v>89</v>
      </c>
      <c r="J37" s="31" t="s">
        <v>89</v>
      </c>
      <c r="K37" s="27" t="s">
        <v>89</v>
      </c>
      <c r="L37" s="32" t="str">
        <f t="shared" si="0"/>
        <v/>
      </c>
      <c r="M37" s="33"/>
      <c r="N37" s="10"/>
    </row>
    <row r="38" spans="1:14" hidden="1" outlineLevel="1" x14ac:dyDescent="0.2">
      <c r="A38" s="10"/>
      <c r="B38" s="27" t="s">
        <v>89</v>
      </c>
      <c r="C38" s="27" t="s">
        <v>89</v>
      </c>
      <c r="D38" s="27" t="s">
        <v>89</v>
      </c>
      <c r="E38" s="28" t="s">
        <v>89</v>
      </c>
      <c r="F38" s="29"/>
      <c r="G38" s="29"/>
      <c r="H38" s="30"/>
      <c r="I38" s="34" t="s">
        <v>89</v>
      </c>
      <c r="J38" s="40" t="s">
        <v>89</v>
      </c>
      <c r="K38" s="27" t="s">
        <v>89</v>
      </c>
      <c r="L38" s="32" t="str">
        <f t="shared" si="0"/>
        <v/>
      </c>
      <c r="M38" s="33"/>
      <c r="N38" s="10"/>
    </row>
    <row r="39" spans="1:14" hidden="1" outlineLevel="1" x14ac:dyDescent="0.2">
      <c r="A39" s="10"/>
      <c r="B39" s="27" t="s">
        <v>89</v>
      </c>
      <c r="C39" s="27" t="s">
        <v>89</v>
      </c>
      <c r="D39" s="27" t="s">
        <v>89</v>
      </c>
      <c r="E39" s="28" t="s">
        <v>89</v>
      </c>
      <c r="F39" s="29"/>
      <c r="G39" s="29"/>
      <c r="H39" s="30"/>
      <c r="I39" s="34" t="s">
        <v>89</v>
      </c>
      <c r="J39" s="40" t="s">
        <v>89</v>
      </c>
      <c r="K39" s="27" t="s">
        <v>89</v>
      </c>
      <c r="L39" s="32" t="str">
        <f t="shared" si="0"/>
        <v/>
      </c>
      <c r="M39" s="33"/>
      <c r="N39" s="10"/>
    </row>
    <row r="40" spans="1:14" ht="6" customHeight="1" collapsed="1" x14ac:dyDescent="0.2">
      <c r="A40" s="1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3"/>
      <c r="M40" s="44"/>
      <c r="N40" s="10"/>
    </row>
    <row r="41" spans="1:14" x14ac:dyDescent="0.2">
      <c r="A41" s="10"/>
      <c r="B41" s="45" t="s">
        <v>44</v>
      </c>
      <c r="C41" s="45"/>
      <c r="D41" s="45"/>
      <c r="E41" s="45"/>
      <c r="F41" s="45"/>
      <c r="G41" s="45"/>
      <c r="H41" s="45"/>
      <c r="I41" s="45"/>
      <c r="J41" s="45"/>
      <c r="K41" s="45"/>
      <c r="L41" s="46"/>
      <c r="M41" s="47"/>
      <c r="N41" s="10"/>
    </row>
    <row r="42" spans="1:14" x14ac:dyDescent="0.2">
      <c r="A42" s="10"/>
      <c r="B42" s="48" t="s">
        <v>45</v>
      </c>
      <c r="C42" s="48"/>
      <c r="D42" s="48"/>
      <c r="E42" s="48"/>
      <c r="F42" s="48"/>
      <c r="G42" s="48"/>
      <c r="H42" s="48"/>
      <c r="I42" s="23">
        <v>6500</v>
      </c>
      <c r="J42" s="125">
        <v>32</v>
      </c>
      <c r="K42" s="49" t="s">
        <v>93</v>
      </c>
      <c r="L42" s="50">
        <f>(IF(J42&lt;&gt;"",I42*J42,""))</f>
        <v>208000</v>
      </c>
      <c r="M42" s="50"/>
      <c r="N42" s="10"/>
    </row>
    <row r="43" spans="1:14" x14ac:dyDescent="0.2">
      <c r="A43" s="10"/>
      <c r="B43" s="48" t="s">
        <v>46</v>
      </c>
      <c r="C43" s="48"/>
      <c r="D43" s="48"/>
      <c r="E43" s="48"/>
      <c r="F43" s="48"/>
      <c r="G43" s="48"/>
      <c r="H43" s="48"/>
      <c r="I43" s="23">
        <v>3000</v>
      </c>
      <c r="J43" s="125" t="s">
        <v>89</v>
      </c>
      <c r="K43" s="49" t="s">
        <v>93</v>
      </c>
      <c r="L43" s="50" t="str">
        <f t="shared" ref="L43:L48" si="1">(IF(J43&lt;&gt;"",I43*J43,""))</f>
        <v/>
      </c>
      <c r="M43" s="50"/>
      <c r="N43" s="10"/>
    </row>
    <row r="44" spans="1:14" x14ac:dyDescent="0.2">
      <c r="A44" s="10"/>
      <c r="B44" s="48" t="s">
        <v>47</v>
      </c>
      <c r="C44" s="48"/>
      <c r="D44" s="48"/>
      <c r="E44" s="48"/>
      <c r="F44" s="48"/>
      <c r="G44" s="48"/>
      <c r="H44" s="48"/>
      <c r="I44" s="23">
        <v>1100</v>
      </c>
      <c r="J44" s="125">
        <v>19</v>
      </c>
      <c r="K44" s="49" t="s">
        <v>93</v>
      </c>
      <c r="L44" s="50">
        <f t="shared" si="1"/>
        <v>20900</v>
      </c>
      <c r="M44" s="50"/>
      <c r="N44" s="10"/>
    </row>
    <row r="45" spans="1:14" x14ac:dyDescent="0.2">
      <c r="A45" s="10"/>
      <c r="B45" s="48" t="s">
        <v>48</v>
      </c>
      <c r="C45" s="48"/>
      <c r="D45" s="48"/>
      <c r="E45" s="48"/>
      <c r="F45" s="48"/>
      <c r="G45" s="48"/>
      <c r="H45" s="48"/>
      <c r="I45" s="23">
        <v>4000</v>
      </c>
      <c r="J45" s="125">
        <v>4</v>
      </c>
      <c r="K45" s="49" t="s">
        <v>93</v>
      </c>
      <c r="L45" s="50">
        <f t="shared" si="1"/>
        <v>16000</v>
      </c>
      <c r="M45" s="50"/>
      <c r="N45" s="10"/>
    </row>
    <row r="46" spans="1:14" x14ac:dyDescent="0.2">
      <c r="A46" s="10"/>
      <c r="B46" s="48" t="s">
        <v>49</v>
      </c>
      <c r="C46" s="48"/>
      <c r="D46" s="48"/>
      <c r="E46" s="48"/>
      <c r="F46" s="48"/>
      <c r="G46" s="48"/>
      <c r="H46" s="48"/>
      <c r="I46" s="23">
        <v>6500</v>
      </c>
      <c r="J46" s="125">
        <v>9</v>
      </c>
      <c r="K46" s="49" t="s">
        <v>93</v>
      </c>
      <c r="L46" s="50">
        <f t="shared" si="1"/>
        <v>58500</v>
      </c>
      <c r="M46" s="50"/>
      <c r="N46" s="10"/>
    </row>
    <row r="47" spans="1:14" x14ac:dyDescent="0.2">
      <c r="A47" s="10"/>
      <c r="B47" s="48" t="s">
        <v>50</v>
      </c>
      <c r="C47" s="48"/>
      <c r="D47" s="48"/>
      <c r="E47" s="48"/>
      <c r="F47" s="48"/>
      <c r="G47" s="48"/>
      <c r="H47" s="48"/>
      <c r="I47" s="23">
        <v>1750</v>
      </c>
      <c r="J47" s="125">
        <v>3</v>
      </c>
      <c r="K47" s="49" t="s">
        <v>93</v>
      </c>
      <c r="L47" s="50">
        <f t="shared" si="1"/>
        <v>5250</v>
      </c>
      <c r="M47" s="50"/>
      <c r="N47" s="10"/>
    </row>
    <row r="48" spans="1:14" x14ac:dyDescent="0.2">
      <c r="A48" s="10"/>
      <c r="B48" s="48" t="s">
        <v>51</v>
      </c>
      <c r="C48" s="48"/>
      <c r="D48" s="48"/>
      <c r="E48" s="48"/>
      <c r="F48" s="48"/>
      <c r="G48" s="48"/>
      <c r="H48" s="48"/>
      <c r="I48" s="23">
        <v>25000</v>
      </c>
      <c r="J48" s="125" t="s">
        <v>89</v>
      </c>
      <c r="K48" s="49" t="s">
        <v>93</v>
      </c>
      <c r="L48" s="50" t="str">
        <f t="shared" si="1"/>
        <v/>
      </c>
      <c r="M48" s="50"/>
      <c r="N48" s="10"/>
    </row>
    <row r="49" spans="1:14" x14ac:dyDescent="0.2">
      <c r="A49" s="10"/>
      <c r="B49" s="48" t="s">
        <v>52</v>
      </c>
      <c r="C49" s="48"/>
      <c r="D49" s="48"/>
      <c r="E49" s="48"/>
      <c r="F49" s="48"/>
      <c r="G49" s="48"/>
      <c r="H49" s="48"/>
      <c r="I49" s="23"/>
      <c r="J49" s="40" t="s">
        <v>89</v>
      </c>
      <c r="K49" s="49"/>
      <c r="L49" s="50" t="str">
        <f>(IF(J49&lt;&gt;"",#REF!*J49,""))</f>
        <v/>
      </c>
      <c r="M49" s="50"/>
      <c r="N49" s="10"/>
    </row>
    <row r="50" spans="1:14" x14ac:dyDescent="0.2">
      <c r="A50" s="10"/>
      <c r="B50" s="48" t="s">
        <v>89</v>
      </c>
      <c r="C50" s="48"/>
      <c r="D50" s="48"/>
      <c r="E50" s="48"/>
      <c r="F50" s="48"/>
      <c r="G50" s="48"/>
      <c r="H50" s="48"/>
      <c r="I50" s="23" t="s">
        <v>89</v>
      </c>
      <c r="J50" s="40" t="s">
        <v>89</v>
      </c>
      <c r="K50" s="49" t="s">
        <v>89</v>
      </c>
      <c r="L50" s="50" t="str">
        <f>(IF(J50&lt;&gt;"",#REF!*J50,""))</f>
        <v/>
      </c>
      <c r="M50" s="50"/>
      <c r="N50" s="10"/>
    </row>
    <row r="51" spans="1:14" ht="6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1"/>
      <c r="M51" s="51"/>
      <c r="N51" s="10"/>
    </row>
    <row r="52" spans="1:14" ht="12.75" customHeight="1" x14ac:dyDescent="0.2">
      <c r="A52" s="10"/>
      <c r="B52" s="52" t="s">
        <v>53</v>
      </c>
      <c r="C52" s="53"/>
      <c r="D52" s="54"/>
      <c r="E52" s="55"/>
      <c r="F52" s="55"/>
      <c r="G52" s="55"/>
      <c r="H52" s="55"/>
      <c r="I52" s="55"/>
      <c r="J52" s="55"/>
      <c r="K52" s="56"/>
      <c r="L52" s="25">
        <f>IF(SUM(L18:M39)=0,14363339,SUM(L42:M50,L18:M39))</f>
        <v>14363339</v>
      </c>
      <c r="M52" s="26"/>
      <c r="N52" s="10"/>
    </row>
    <row r="53" spans="1:14" ht="12.75" customHeight="1" x14ac:dyDescent="0.2">
      <c r="A53" s="10"/>
      <c r="B53" s="52" t="s">
        <v>54</v>
      </c>
      <c r="C53" s="52"/>
      <c r="D53" s="57">
        <v>0.27</v>
      </c>
      <c r="E53" s="58"/>
      <c r="F53" s="58"/>
      <c r="G53" s="58"/>
      <c r="H53" s="58"/>
      <c r="I53" s="58"/>
      <c r="J53" s="58"/>
      <c r="K53" s="59"/>
      <c r="L53" s="32">
        <f>L52*D53</f>
        <v>3878101.5300000003</v>
      </c>
      <c r="M53" s="33"/>
      <c r="N53" s="10"/>
    </row>
    <row r="54" spans="1:14" ht="12.75" customHeight="1" x14ac:dyDescent="0.2">
      <c r="A54" s="10"/>
      <c r="B54" s="52" t="s">
        <v>55</v>
      </c>
      <c r="C54" s="53"/>
      <c r="D54" s="54"/>
      <c r="E54" s="55"/>
      <c r="F54" s="55"/>
      <c r="G54" s="55"/>
      <c r="H54" s="55"/>
      <c r="I54" s="55"/>
      <c r="J54" s="55"/>
      <c r="K54" s="56"/>
      <c r="L54" s="60">
        <f>SUM(L52:M53)</f>
        <v>18241440.530000001</v>
      </c>
      <c r="M54" s="61"/>
      <c r="N54" s="10"/>
    </row>
    <row r="55" spans="1:14" ht="12.75" customHeight="1" outlineLevel="1" x14ac:dyDescent="0.2">
      <c r="A55" s="10"/>
      <c r="B55" s="62" t="s">
        <v>56</v>
      </c>
      <c r="C55" s="63"/>
      <c r="D55" s="63"/>
      <c r="E55" s="63"/>
      <c r="F55" s="63"/>
      <c r="G55" s="64"/>
      <c r="H55" s="64"/>
      <c r="I55" s="64"/>
      <c r="J55" s="64"/>
      <c r="K55" s="65"/>
      <c r="L55" s="25">
        <f>J42*8255</f>
        <v>264160</v>
      </c>
      <c r="M55" s="26"/>
      <c r="N55" s="10"/>
    </row>
    <row r="56" spans="1:14" ht="12.75" customHeight="1" outlineLevel="1" x14ac:dyDescent="0.2">
      <c r="A56" s="10"/>
      <c r="B56" s="52" t="s">
        <v>57</v>
      </c>
      <c r="C56" s="53"/>
      <c r="D56" s="66"/>
      <c r="E56" s="64"/>
      <c r="F56" s="64"/>
      <c r="G56" s="64"/>
      <c r="H56" s="64"/>
      <c r="I56" s="64"/>
      <c r="J56" s="64"/>
      <c r="K56" s="65"/>
      <c r="L56" s="60">
        <f>L54-L55</f>
        <v>17977280.530000001</v>
      </c>
      <c r="M56" s="61"/>
      <c r="N56" s="10"/>
    </row>
    <row r="57" spans="1:14" ht="6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6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8"/>
      <c r="K58" s="67"/>
      <c r="L58" s="67"/>
      <c r="M58" s="67"/>
      <c r="N58" s="67"/>
    </row>
    <row r="59" spans="1:14" x14ac:dyDescent="0.2">
      <c r="A59" s="67"/>
      <c r="B59" s="69" t="s">
        <v>20</v>
      </c>
      <c r="C59" s="69"/>
      <c r="D59" s="70" t="s">
        <v>58</v>
      </c>
      <c r="E59" s="70"/>
      <c r="F59" s="70"/>
      <c r="G59" s="70"/>
      <c r="H59" s="70"/>
      <c r="I59" s="70"/>
      <c r="J59" s="70"/>
      <c r="K59" s="70"/>
      <c r="L59" s="70"/>
      <c r="M59" s="70"/>
      <c r="N59" s="67"/>
    </row>
    <row r="60" spans="1:14" ht="12.75" customHeight="1" x14ac:dyDescent="0.2">
      <c r="A60" s="67"/>
      <c r="B60" s="71" t="s">
        <v>59</v>
      </c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67"/>
    </row>
    <row r="61" spans="1:14" ht="22.5" customHeight="1" x14ac:dyDescent="0.2">
      <c r="A61" s="67"/>
      <c r="B61" s="71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67"/>
    </row>
    <row r="62" spans="1:14" ht="22.5" customHeight="1" x14ac:dyDescent="0.2">
      <c r="A62" s="67"/>
      <c r="B62" s="71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67"/>
    </row>
    <row r="63" spans="1:14" ht="4.5" customHeight="1" x14ac:dyDescent="0.2">
      <c r="A63" s="67"/>
      <c r="B63" s="73"/>
      <c r="C63" s="73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67"/>
    </row>
    <row r="64" spans="1:14" x14ac:dyDescent="0.2">
      <c r="A64" s="67"/>
      <c r="B64" s="67"/>
      <c r="C64" s="67"/>
      <c r="D64" s="67"/>
      <c r="E64" s="75" t="s">
        <v>60</v>
      </c>
      <c r="F64" s="75"/>
      <c r="G64" s="67"/>
      <c r="H64" s="67"/>
      <c r="I64" s="67"/>
      <c r="J64" s="76"/>
      <c r="K64" s="76"/>
      <c r="L64" s="76"/>
      <c r="M64" s="67"/>
      <c r="N64" s="67"/>
    </row>
    <row r="65" spans="1:29" s="78" customFormat="1" ht="8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77"/>
      <c r="K65" s="77"/>
      <c r="L65" s="77"/>
      <c r="M65" s="67"/>
      <c r="N65" s="67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78" customFormat="1" ht="11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79">
        <f>K7</f>
        <v>0</v>
      </c>
      <c r="K66" s="79"/>
      <c r="L66" s="79"/>
      <c r="M66" s="67"/>
      <c r="N66" s="6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78" customFormat="1" ht="11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79">
        <f>K8</f>
        <v>0</v>
      </c>
      <c r="K67" s="79"/>
      <c r="L67" s="79"/>
      <c r="M67" s="67"/>
      <c r="N67" s="67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78" customFormat="1" ht="11.2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80"/>
      <c r="K68" s="81"/>
      <c r="L68" s="82"/>
      <c r="M68" s="67"/>
      <c r="N68" s="67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78" customFormat="1" ht="6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78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3" t="s">
        <v>61</v>
      </c>
      <c r="L70" s="4"/>
      <c r="M70" s="4"/>
      <c r="N70" s="2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78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78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78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78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78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78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78" customFormat="1" ht="3.9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78" customFormat="1" ht="12.75" customHeight="1" x14ac:dyDescent="0.2">
      <c r="A78" s="10"/>
      <c r="B78" s="84" t="s">
        <v>62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10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78" customFormat="1" ht="12" customHeight="1" x14ac:dyDescent="0.2">
      <c r="A79" s="67"/>
      <c r="B79" s="85" t="s">
        <v>45</v>
      </c>
      <c r="C79" s="86"/>
      <c r="D79" s="86"/>
      <c r="E79" s="86"/>
      <c r="F79" s="87"/>
      <c r="G79" s="87"/>
      <c r="H79" s="87"/>
      <c r="I79" s="88"/>
      <c r="J79" s="89" t="s">
        <v>63</v>
      </c>
      <c r="K79" s="89"/>
      <c r="L79" s="89"/>
      <c r="M79" s="89"/>
      <c r="N79" s="67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78" customFormat="1" ht="12.75" customHeight="1" x14ac:dyDescent="0.2">
      <c r="A80" s="67"/>
      <c r="B80" s="90" t="s">
        <v>46</v>
      </c>
      <c r="C80" s="90"/>
      <c r="D80" s="90"/>
      <c r="E80" s="90"/>
      <c r="F80" s="90"/>
      <c r="G80" s="90"/>
      <c r="H80" s="90"/>
      <c r="I80" s="90"/>
      <c r="J80" s="91" t="s">
        <v>64</v>
      </c>
      <c r="K80" s="91"/>
      <c r="L80" s="91"/>
      <c r="M80" s="91"/>
      <c r="N80" s="67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78" customFormat="1" ht="12.75" customHeight="1" x14ac:dyDescent="0.2">
      <c r="A81" s="67"/>
      <c r="B81" s="90" t="s">
        <v>65</v>
      </c>
      <c r="C81" s="90"/>
      <c r="D81" s="90"/>
      <c r="E81" s="90"/>
      <c r="F81" s="90"/>
      <c r="G81" s="90"/>
      <c r="H81" s="90"/>
      <c r="I81" s="90"/>
      <c r="J81" s="92" t="s">
        <v>66</v>
      </c>
      <c r="K81" s="92"/>
      <c r="L81" s="92"/>
      <c r="M81" s="92"/>
      <c r="N81" s="67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78" customFormat="1" x14ac:dyDescent="0.2">
      <c r="A82" s="67"/>
      <c r="B82" s="93" t="s">
        <v>67</v>
      </c>
      <c r="C82" s="93"/>
      <c r="D82" s="93"/>
      <c r="E82" s="93"/>
      <c r="F82" s="93"/>
      <c r="G82" s="93"/>
      <c r="H82" s="93"/>
      <c r="I82" s="93"/>
      <c r="J82" s="92" t="s">
        <v>68</v>
      </c>
      <c r="K82" s="92"/>
      <c r="L82" s="92"/>
      <c r="M82" s="92"/>
      <c r="N82" s="67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78" customFormat="1" x14ac:dyDescent="0.2">
      <c r="A83" s="67"/>
      <c r="B83" s="93" t="s">
        <v>69</v>
      </c>
      <c r="C83" s="93"/>
      <c r="D83" s="93"/>
      <c r="E83" s="93"/>
      <c r="F83" s="93"/>
      <c r="G83" s="93"/>
      <c r="H83" s="93"/>
      <c r="I83" s="93"/>
      <c r="J83" s="92" t="s">
        <v>70</v>
      </c>
      <c r="K83" s="92"/>
      <c r="L83" s="92"/>
      <c r="M83" s="92"/>
      <c r="N83" s="67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78" customFormat="1" x14ac:dyDescent="0.2">
      <c r="A84" s="67"/>
      <c r="B84" s="93" t="s">
        <v>71</v>
      </c>
      <c r="C84" s="93"/>
      <c r="D84" s="93"/>
      <c r="E84" s="93"/>
      <c r="F84" s="93"/>
      <c r="G84" s="93"/>
      <c r="H84" s="93"/>
      <c r="I84" s="93"/>
      <c r="J84" s="94" t="s">
        <v>72</v>
      </c>
      <c r="K84" s="94"/>
      <c r="L84" s="94"/>
      <c r="M84" s="94"/>
      <c r="N84" s="67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78" customFormat="1" x14ac:dyDescent="0.2">
      <c r="A85" s="67"/>
      <c r="B85" s="93" t="s">
        <v>73</v>
      </c>
      <c r="C85" s="93"/>
      <c r="D85" s="93"/>
      <c r="E85" s="93"/>
      <c r="F85" s="93"/>
      <c r="G85" s="93"/>
      <c r="H85" s="93"/>
      <c r="I85" s="93"/>
      <c r="J85" s="94"/>
      <c r="K85" s="94"/>
      <c r="L85" s="94"/>
      <c r="M85" s="94"/>
      <c r="N85" s="67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78" customFormat="1" x14ac:dyDescent="0.2">
      <c r="A86" s="67"/>
      <c r="B86" s="93" t="s">
        <v>74</v>
      </c>
      <c r="C86" s="93"/>
      <c r="D86" s="93"/>
      <c r="E86" s="93"/>
      <c r="F86" s="93"/>
      <c r="G86" s="93"/>
      <c r="H86" s="93"/>
      <c r="I86" s="93"/>
      <c r="J86" s="92" t="s">
        <v>75</v>
      </c>
      <c r="K86" s="92"/>
      <c r="L86" s="92"/>
      <c r="M86" s="92"/>
      <c r="N86" s="67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78" customFormat="1" x14ac:dyDescent="0.2">
      <c r="A87" s="67"/>
      <c r="B87" s="93" t="s">
        <v>76</v>
      </c>
      <c r="C87" s="93"/>
      <c r="D87" s="93"/>
      <c r="E87" s="93"/>
      <c r="F87" s="93"/>
      <c r="G87" s="93"/>
      <c r="H87" s="93"/>
      <c r="I87" s="93"/>
      <c r="J87" s="95" t="s">
        <v>77</v>
      </c>
      <c r="K87" s="95"/>
      <c r="L87" s="95"/>
      <c r="M87" s="95"/>
      <c r="N87" s="67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78" customFormat="1" x14ac:dyDescent="0.2">
      <c r="A88" s="67"/>
      <c r="B88" s="93" t="s">
        <v>78</v>
      </c>
      <c r="C88" s="93"/>
      <c r="D88" s="93"/>
      <c r="E88" s="93"/>
      <c r="F88" s="93"/>
      <c r="G88" s="93"/>
      <c r="H88" s="93"/>
      <c r="I88" s="93"/>
      <c r="J88" s="96"/>
      <c r="K88" s="96"/>
      <c r="L88" s="96"/>
      <c r="M88" s="96"/>
      <c r="N88" s="67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78" customFormat="1" x14ac:dyDescent="0.2">
      <c r="A89" s="67"/>
      <c r="B89" s="93" t="s">
        <v>79</v>
      </c>
      <c r="C89" s="93"/>
      <c r="D89" s="93"/>
      <c r="E89" s="93"/>
      <c r="F89" s="93"/>
      <c r="G89" s="93"/>
      <c r="H89" s="93"/>
      <c r="I89" s="93"/>
      <c r="J89" s="94" t="s">
        <v>80</v>
      </c>
      <c r="K89" s="94"/>
      <c r="L89" s="94"/>
      <c r="M89" s="94"/>
      <c r="N89" s="67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78" customFormat="1" x14ac:dyDescent="0.2">
      <c r="A90" s="67"/>
      <c r="B90" s="93" t="s">
        <v>51</v>
      </c>
      <c r="C90" s="93"/>
      <c r="D90" s="93"/>
      <c r="E90" s="93"/>
      <c r="F90" s="93"/>
      <c r="G90" s="93"/>
      <c r="H90" s="93"/>
      <c r="I90" s="93"/>
      <c r="J90" s="94" t="s">
        <v>81</v>
      </c>
      <c r="K90" s="94"/>
      <c r="L90" s="94"/>
      <c r="M90" s="94"/>
      <c r="N90" s="67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78" customFormat="1" ht="3" customHeight="1" x14ac:dyDescent="0.2">
      <c r="A91" s="67"/>
      <c r="B91" s="97"/>
      <c r="C91" s="97"/>
      <c r="D91" s="97"/>
      <c r="E91" s="97"/>
      <c r="F91" s="97"/>
      <c r="G91" s="97"/>
      <c r="H91" s="97"/>
      <c r="I91" s="97"/>
      <c r="J91" s="98"/>
      <c r="K91" s="98"/>
      <c r="L91" s="98"/>
      <c r="M91" s="98"/>
      <c r="N91" s="67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78" customFormat="1" ht="12" customHeight="1" x14ac:dyDescent="0.2">
      <c r="A92" s="10"/>
      <c r="B92" s="84" t="s">
        <v>82</v>
      </c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10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78" customFormat="1" x14ac:dyDescent="0.2">
      <c r="A93" s="67"/>
      <c r="B93" s="99" t="s">
        <v>83</v>
      </c>
      <c r="C93" s="99"/>
      <c r="D93" s="99"/>
      <c r="E93" s="99"/>
      <c r="F93" s="99"/>
      <c r="G93" s="99"/>
      <c r="H93" s="99"/>
      <c r="I93" s="99"/>
      <c r="J93" s="100" t="s">
        <v>84</v>
      </c>
      <c r="K93" s="100"/>
      <c r="L93" s="100"/>
      <c r="M93" s="100"/>
      <c r="N93" s="67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78" customFormat="1" ht="12" customHeight="1" x14ac:dyDescent="0.2">
      <c r="A94" s="67"/>
      <c r="B94" s="101"/>
      <c r="C94" s="101"/>
      <c r="D94" s="101"/>
      <c r="E94" s="101"/>
      <c r="F94" s="101"/>
      <c r="G94" s="101"/>
      <c r="H94" s="101"/>
      <c r="I94" s="101"/>
      <c r="J94" s="102"/>
      <c r="K94" s="102"/>
      <c r="L94" s="102"/>
      <c r="M94" s="102"/>
      <c r="N94" s="67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78" customFormat="1" x14ac:dyDescent="0.2">
      <c r="A95" s="67"/>
      <c r="B95" s="101" t="s">
        <v>85</v>
      </c>
      <c r="C95" s="101"/>
      <c r="D95" s="101"/>
      <c r="E95" s="101"/>
      <c r="F95" s="101"/>
      <c r="G95" s="101"/>
      <c r="H95" s="101"/>
      <c r="I95" s="101"/>
      <c r="J95" s="102" t="s">
        <v>86</v>
      </c>
      <c r="K95" s="102"/>
      <c r="L95" s="102"/>
      <c r="M95" s="102"/>
      <c r="N95" s="67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78" customFormat="1" ht="12" customHeight="1" x14ac:dyDescent="0.2">
      <c r="A96" s="67"/>
      <c r="B96" s="101"/>
      <c r="C96" s="101"/>
      <c r="D96" s="101"/>
      <c r="E96" s="101"/>
      <c r="F96" s="101"/>
      <c r="G96" s="101"/>
      <c r="H96" s="101"/>
      <c r="I96" s="101"/>
      <c r="J96" s="102"/>
      <c r="K96" s="102"/>
      <c r="L96" s="102"/>
      <c r="M96" s="102"/>
      <c r="N96" s="67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78" customFormat="1" ht="3" customHeight="1" x14ac:dyDescent="0.2">
      <c r="A97" s="67"/>
      <c r="B97" s="67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67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78" customFormat="1" ht="12" customHeight="1" x14ac:dyDescent="0.2">
      <c r="A98" s="10"/>
      <c r="B98" s="84" t="s">
        <v>87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10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78" customFormat="1" x14ac:dyDescent="0.2">
      <c r="A99" s="67"/>
      <c r="B99" s="104" t="s">
        <v>88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67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78" customFormat="1" x14ac:dyDescent="0.2">
      <c r="A100" s="67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67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78" customFormat="1" x14ac:dyDescent="0.2">
      <c r="A101" s="67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67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78" customFormat="1" x14ac:dyDescent="0.2">
      <c r="A102" s="67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67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78" customFormat="1" x14ac:dyDescent="0.2">
      <c r="A103" s="67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67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78" customFormat="1" x14ac:dyDescent="0.2">
      <c r="A104" s="67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67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78" customFormat="1" x14ac:dyDescent="0.2">
      <c r="A105" s="67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67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78" customFormat="1" x14ac:dyDescent="0.2">
      <c r="A106" s="67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67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78" customFormat="1" x14ac:dyDescent="0.2">
      <c r="A107" s="67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67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78" customFormat="1" x14ac:dyDescent="0.2">
      <c r="A108" s="67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67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78" customFormat="1" x14ac:dyDescent="0.2">
      <c r="A109" s="67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67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78" customFormat="1" x14ac:dyDescent="0.2">
      <c r="A110" s="67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67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78" customFormat="1" x14ac:dyDescent="0.2">
      <c r="A111" s="67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67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78" customFormat="1" x14ac:dyDescent="0.2">
      <c r="A112" s="67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67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78" customFormat="1" x14ac:dyDescent="0.2">
      <c r="A113" s="67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67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78" customFormat="1" x14ac:dyDescent="0.2">
      <c r="A114" s="67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67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78" customFormat="1" x14ac:dyDescent="0.2">
      <c r="A115" s="67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67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78" customFormat="1" x14ac:dyDescent="0.2">
      <c r="A116" s="67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67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78" customFormat="1" x14ac:dyDescent="0.2">
      <c r="A117" s="67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67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78" customFormat="1" x14ac:dyDescent="0.2">
      <c r="A118" s="67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67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78" customFormat="1" x14ac:dyDescent="0.2">
      <c r="A119" s="67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67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78" customFormat="1" x14ac:dyDescent="0.2">
      <c r="A120" s="67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67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78" customFormat="1" x14ac:dyDescent="0.2">
      <c r="A121" s="67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67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78" customFormat="1" x14ac:dyDescent="0.2">
      <c r="A122" s="67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67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78" customFormat="1" x14ac:dyDescent="0.2">
      <c r="A123" s="67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67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78" customFormat="1" x14ac:dyDescent="0.2">
      <c r="A124" s="67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67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78" customFormat="1" x14ac:dyDescent="0.2">
      <c r="A125" s="67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67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78" customFormat="1" x14ac:dyDescent="0.2">
      <c r="A126" s="67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67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78" customFormat="1" x14ac:dyDescent="0.2">
      <c r="A127" s="67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67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78" customFormat="1" x14ac:dyDescent="0.2">
      <c r="A128" s="67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67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78" customFormat="1" x14ac:dyDescent="0.2">
      <c r="A129" s="67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67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78" customFormat="1" x14ac:dyDescent="0.2">
      <c r="A130" s="67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67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78" customFormat="1" x14ac:dyDescent="0.2">
      <c r="A131" s="67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67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78" customFormat="1" x14ac:dyDescent="0.2">
      <c r="A132" s="67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67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78" customFormat="1" x14ac:dyDescent="0.2">
      <c r="A133" s="67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67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78" customFormat="1" ht="12" customHeight="1" x14ac:dyDescent="0.2">
      <c r="A134" s="67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67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78" customFormat="1" ht="11.25" customHeight="1" x14ac:dyDescent="0.2">
      <c r="A135" s="67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67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78" customFormat="1" x14ac:dyDescent="0.2">
      <c r="A136" s="67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67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78" customFormat="1" ht="10.5" customHeight="1" x14ac:dyDescent="0.2">
      <c r="A137" s="67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67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78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3" t="s">
        <v>61</v>
      </c>
      <c r="L138" s="4"/>
      <c r="M138" s="4"/>
      <c r="N138" s="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78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</sheetData>
  <sheetProtection algorithmName="SHA-512" hashValue="YB3nl7bDtIJVG2pafmdXTilr/YhjgTMJEcjoAXfR7P00Yi9+m45XIcoeg0twyQpSDomy+aegQGlbosZgMaDrwg==" saltValue="uLt7H9KuM3SEX9cPDaIVTA==" spinCount="100000" sheet="1" objects="1" scenarios="1"/>
  <dataConsolidate/>
  <mergeCells count="123">
    <mergeCell ref="B98:M98"/>
    <mergeCell ref="B99:M137"/>
    <mergeCell ref="K138:M139"/>
    <mergeCell ref="J90:M90"/>
    <mergeCell ref="B92:M92"/>
    <mergeCell ref="B93:I94"/>
    <mergeCell ref="J93:M94"/>
    <mergeCell ref="B95:I96"/>
    <mergeCell ref="J95:M96"/>
    <mergeCell ref="J82:M82"/>
    <mergeCell ref="J83:M83"/>
    <mergeCell ref="J84:M85"/>
    <mergeCell ref="J86:M86"/>
    <mergeCell ref="J87:M88"/>
    <mergeCell ref="J89:M89"/>
    <mergeCell ref="K70:M71"/>
    <mergeCell ref="J72:M76"/>
    <mergeCell ref="B78:M78"/>
    <mergeCell ref="J79:M79"/>
    <mergeCell ref="J80:M80"/>
    <mergeCell ref="J81:M81"/>
    <mergeCell ref="E64:F64"/>
    <mergeCell ref="J66:L66"/>
    <mergeCell ref="J67:L67"/>
    <mergeCell ref="J68:L68"/>
    <mergeCell ref="L55:M55"/>
    <mergeCell ref="L56:M56"/>
    <mergeCell ref="B59:C59"/>
    <mergeCell ref="D59:M59"/>
    <mergeCell ref="B60:C62"/>
    <mergeCell ref="D60:M62"/>
    <mergeCell ref="E53:K53"/>
    <mergeCell ref="L53:M53"/>
    <mergeCell ref="D54:K54"/>
    <mergeCell ref="L54:M54"/>
    <mergeCell ref="B50:H50"/>
    <mergeCell ref="L50:M50"/>
    <mergeCell ref="D52:K52"/>
    <mergeCell ref="L52:M52"/>
    <mergeCell ref="B48:H48"/>
    <mergeCell ref="L48:M48"/>
    <mergeCell ref="B49:H49"/>
    <mergeCell ref="L49:M49"/>
    <mergeCell ref="B46:H46"/>
    <mergeCell ref="L46:M46"/>
    <mergeCell ref="B47:H47"/>
    <mergeCell ref="L47:M47"/>
    <mergeCell ref="B44:H44"/>
    <mergeCell ref="L44:M44"/>
    <mergeCell ref="B45:H45"/>
    <mergeCell ref="L45:M45"/>
    <mergeCell ref="B42:H42"/>
    <mergeCell ref="L42:M42"/>
    <mergeCell ref="B43:H43"/>
    <mergeCell ref="L43:M43"/>
    <mergeCell ref="E39:H39"/>
    <mergeCell ref="L39:M39"/>
    <mergeCell ref="B41:K41"/>
    <mergeCell ref="L41:M41"/>
    <mergeCell ref="E33:H33"/>
    <mergeCell ref="L33:M33"/>
    <mergeCell ref="E37:H37"/>
    <mergeCell ref="L37:M37"/>
    <mergeCell ref="E38:H38"/>
    <mergeCell ref="L38:M38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HERNÁD HÁZ</vt:lpstr>
      <vt:lpstr>'HERNÁD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2025-08-25T09:12:46Z</dcterms:created>
  <dcterms:modified xsi:type="dcterms:W3CDTF">2025-08-25T09:16:00Z</dcterms:modified>
</cp:coreProperties>
</file>