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B2FAE2F8-0B31-45EA-9A76-1989143C2DF7}" xr6:coauthVersionLast="47" xr6:coauthVersionMax="47" xr10:uidLastSave="{00000000-0000-0000-0000-000000000000}"/>
  <bookViews>
    <workbookView xWindow="-120" yWindow="-120" windowWidth="29040" windowHeight="15720" xr2:uid="{6E2439C4-53CA-42BF-B178-9D4B40C084F5}"/>
  </bookViews>
  <sheets>
    <sheet name="DRÁV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33" i="1"/>
  <c r="L24" i="1"/>
  <c r="L22" i="1"/>
  <c r="L21" i="1"/>
  <c r="L20" i="1"/>
  <c r="L19" i="1"/>
  <c r="L18" i="1"/>
  <c r="L23" i="1" l="1"/>
  <c r="L25" i="1"/>
  <c r="L26" i="1"/>
  <c r="L27" i="1"/>
  <c r="L28" i="1"/>
  <c r="L29" i="1"/>
  <c r="L30" i="1"/>
  <c r="L31" i="1"/>
  <c r="L32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<sst xmlns="http://schemas.openxmlformats.org/spreadsheetml/2006/main" count="185" uniqueCount="94">
  <si>
    <r>
      <rPr>
        <b/>
        <sz val="20"/>
        <color theme="0"/>
        <rFont val="Aptos Narrow"/>
        <family val="2"/>
        <charset val="238"/>
        <scheme val="minor"/>
      </rPr>
      <t xml:space="preserve">DRÁVA </t>
    </r>
    <r>
      <rPr>
        <b/>
        <sz val="16"/>
        <color theme="0"/>
        <rFont val="Aptos Narrow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</si>
  <si>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</si>
  <si>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</si>
  <si>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</si>
  <si>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</si>
  <si>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</si>
  <si>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</si>
  <si>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</si>
  <si>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</si>
  <si>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</si>
  <si>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</si>
  <si>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</si>
  <si>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</si>
  <si>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</si>
  <si>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</si>
  <si>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</si>
  <si>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</si>
  <si>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</si>
  <si>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</si>
  <si>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</si>
  <si>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</si>
  <si>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</si>
  <si>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</si>
  <si>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</si>
  <si>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</si>
  <si>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</si>
  <si>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</si>
  <si>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</si>
  <si>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</si>
  <si>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</si>
  <si>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</si>
  <si>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LSK KÉMÉNY 7,00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</si>
  <si>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</si>
  <si>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</si>
  <si>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</si>
  <si>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</si>
  <si>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</si>
  <si>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</si>
  <si>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</si>
  <si>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</si>
  <si>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</si>
  <si>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</si>
  <si>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</si>
  <si>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</si>
  <si>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</si>
  <si>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</si>
  <si>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</si>
  <si>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</si>
  <si>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</si>
  <si>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</si>
  <si>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</si>
  <si>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</si>
  <si>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</si>
  <si>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</si>
  <si>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</si>
  <si>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</si>
  <si>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</si>
  <si>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</si>
  <si>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</si>
  <si>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</si>
  <si>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</si>
  <si>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</si>
  <si>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</si>
  <si>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</si>
  <si>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</si>
  <si>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</si>
  <si>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</si>
  <si>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</si>
  <si>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</si>
  <si>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</si>
  <si>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</si>
  <si>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</si>
  <si>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</si>
  <si>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</si>
  <si>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</si>
  <si>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</si>
  <si>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</si>
  <si>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</si>
  <si>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</si>
  <si>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</si>
  <si>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</si>
  <si>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</si>
  <si>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</si>
  <si>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</si>
  <si>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</si>
  <si>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</si>
  <si>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</si>
  <si>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</si>
  <si>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</si>
  <si>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</si>
  <si>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db</t>
  </si>
  <si>
    <t>m2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</si>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</sst>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20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/>
  </cellStyleXfs>
  <cellXfs count="130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5" fillId="5" borderId="0" xfId="4" applyFont="1" applyFill="1" applyAlignment="1" applyProtection="1">
      <alignment horizontal="justify" vertical="top" wrapText="1"/>
      <protection locked="0"/>
    </xf>
    <xf numFmtId="49" fontId="26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7" fillId="5" borderId="0" xfId="0" applyFont="1" applyFill="1" applyAlignment="1" applyProtection="1">
      <alignment vertical="center"/>
      <protection locked="0"/>
    </xf>
    <xf numFmtId="166" fontId="9" fillId="4" borderId="1" xfId="4" applyNumberFormat="1" applyFont="1" applyFill="1" applyBorder="1" applyAlignment="1" applyProtection="1">
      <alignment horizontal="right"/>
      <protection locked="0"/>
    </xf>
    <xf numFmtId="1" fontId="9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1" fillId="4" borderId="1" xfId="4" applyNumberFormat="1" applyFont="1" applyFill="1" applyBorder="1" applyAlignment="1" applyProtection="1">
      <alignment horizontal="left"/>
      <protection locked="0"/>
    </xf>
    <xf numFmtId="165" fontId="21" fillId="4" borderId="2" xfId="4" applyNumberFormat="1" applyFont="1" applyFill="1" applyBorder="1" applyAlignment="1" applyProtection="1">
      <alignment horizontal="left"/>
      <protection locked="0"/>
    </xf>
    <xf numFmtId="9" fontId="21" fillId="0" borderId="2" xfId="1" applyFont="1" applyFill="1" applyBorder="1" applyAlignment="1" applyProtection="1">
      <alignment horizontal="center"/>
      <protection locked="0"/>
    </xf>
    <xf numFmtId="165" fontId="21" fillId="4" borderId="2" xfId="4" applyNumberFormat="1" applyFont="1" applyFill="1" applyBorder="1" applyProtection="1">
      <protection locked="0"/>
    </xf>
    <xf numFmtId="165" fontId="21" fillId="4" borderId="3" xfId="4" applyNumberFormat="1" applyFont="1" applyFill="1" applyBorder="1" applyProtection="1">
      <protection locked="0"/>
    </xf>
    <xf numFmtId="165" fontId="9" fillId="4" borderId="3" xfId="4" applyNumberFormat="1" applyFont="1" applyFill="1" applyBorder="1" applyProtection="1">
      <protection locked="0"/>
    </xf>
    <xf numFmtId="165" fontId="9" fillId="4" borderId="4" xfId="4" applyNumberFormat="1" applyFont="1" applyFill="1" applyBorder="1" applyProtection="1">
      <protection locked="0"/>
    </xf>
    <xf numFmtId="165" fontId="9" fillId="4" borderId="2" xfId="4" applyNumberFormat="1" applyFont="1" applyFill="1" applyBorder="1" applyProtection="1">
      <protection locked="0"/>
    </xf>
    <xf numFmtId="165" fontId="9" fillId="4" borderId="5" xfId="4" applyNumberFormat="1" applyFont="1" applyFill="1" applyBorder="1" applyAlignment="1" applyProtection="1">
      <alignment horizontal="center"/>
      <protection locked="0"/>
    </xf>
    <xf numFmtId="166" fontId="9" fillId="4" borderId="5" xfId="4" applyNumberFormat="1" applyFont="1" applyFill="1" applyBorder="1" applyAlignment="1" applyProtection="1">
      <alignment horizontal="right"/>
      <protection locked="0"/>
    </xf>
    <xf numFmtId="2" fontId="9" fillId="4" borderId="5" xfId="4" applyNumberFormat="1" applyFont="1" applyFill="1" applyBorder="1" applyAlignment="1" applyProtection="1">
      <alignment horizontal="right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9" fillId="5" borderId="5" xfId="4" applyNumberFormat="1" applyFont="1" applyFill="1" applyBorder="1" applyAlignment="1" applyProtection="1">
      <alignment horizontal="center"/>
      <protection locked="0"/>
    </xf>
    <xf numFmtId="166" fontId="9" fillId="6" borderId="5" xfId="4" applyNumberFormat="1" applyFont="1" applyFill="1" applyBorder="1" applyAlignment="1" applyProtection="1">
      <alignment horizontal="right"/>
      <protection locked="0"/>
    </xf>
    <xf numFmtId="0" fontId="11" fillId="3" borderId="0" xfId="3" applyFont="1" applyFill="1" applyAlignment="1" applyProtection="1">
      <alignment vertical="center" wrapText="1"/>
      <protection locked="0"/>
    </xf>
    <xf numFmtId="0" fontId="14" fillId="3" borderId="0" xfId="3" applyFont="1" applyFill="1" applyAlignment="1" applyProtection="1">
      <alignment shrinkToFi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7" fillId="3" borderId="0" xfId="3" applyFont="1" applyFill="1" applyAlignment="1" applyProtection="1">
      <alignment horizontal="right" shrinkToFit="1"/>
      <protection locked="0"/>
    </xf>
    <xf numFmtId="0" fontId="15" fillId="3" borderId="0" xfId="3" applyFont="1" applyFill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4" borderId="1" xfId="4" applyNumberFormat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2" fontId="9" fillId="4" borderId="1" xfId="4" applyNumberFormat="1" applyFont="1" applyFill="1" applyBorder="1" applyAlignment="1" applyProtection="1">
      <alignment horizontal="right"/>
      <protection locked="0"/>
    </xf>
    <xf numFmtId="0" fontId="14" fillId="3" borderId="0" xfId="3" applyFont="1" applyFill="1" applyAlignment="1" applyProtection="1">
      <alignment horizontal="center" shrinkToFit="1"/>
      <protection locked="0"/>
    </xf>
    <xf numFmtId="164" fontId="15" fillId="3" borderId="0" xfId="3" applyNumberFormat="1" applyFont="1" applyFill="1" applyAlignment="1" applyProtection="1">
      <alignment horizontal="right" vertical="top" wrapText="1"/>
      <protection locked="0"/>
    </xf>
    <xf numFmtId="0" fontId="16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2" fillId="3" borderId="0" xfId="3" applyFont="1" applyFill="1" applyAlignment="1" applyProtection="1">
      <alignment horizontal="left" shrinkToFit="1"/>
      <protection locked="0"/>
    </xf>
    <xf numFmtId="0" fontId="13" fillId="3" borderId="0" xfId="3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>
      <alignment horizontal="right"/>
    </xf>
    <xf numFmtId="166" fontId="9" fillId="3" borderId="8" xfId="4" applyNumberFormat="1" applyFont="1" applyFill="1" applyBorder="1" applyAlignment="1">
      <alignment horizontal="right"/>
    </xf>
    <xf numFmtId="165" fontId="9" fillId="4" borderId="2" xfId="4" applyNumberFormat="1" applyFont="1" applyFill="1" applyBorder="1" applyAlignment="1" applyProtection="1">
      <alignment horizontal="left" shrinkToFit="1"/>
      <protection locked="0"/>
    </xf>
    <xf numFmtId="165" fontId="9" fillId="4" borderId="3" xfId="4" applyNumberFormat="1" applyFont="1" applyFill="1" applyBorder="1" applyAlignment="1" applyProtection="1">
      <alignment horizontal="left" shrinkToFit="1"/>
      <protection locked="0"/>
    </xf>
    <xf numFmtId="165" fontId="9" fillId="4" borderId="4" xfId="4" applyNumberFormat="1" applyFont="1" applyFill="1" applyBorder="1" applyAlignment="1" applyProtection="1">
      <alignment horizontal="left" shrinkToFit="1"/>
      <protection locked="0"/>
    </xf>
    <xf numFmtId="166" fontId="9" fillId="3" borderId="2" xfId="4" applyNumberFormat="1" applyFont="1" applyFill="1" applyBorder="1" applyAlignment="1" applyProtection="1">
      <alignment horizontal="right"/>
      <protection locked="0"/>
    </xf>
    <xf numFmtId="166" fontId="9" fillId="3" borderId="4" xfId="4" applyNumberFormat="1" applyFont="1" applyFill="1" applyBorder="1" applyAlignment="1" applyProtection="1">
      <alignment horizontal="right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165" fontId="9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0" xfId="4" applyNumberFormat="1" applyFont="1" applyFill="1" applyAlignment="1" applyProtection="1">
      <alignment horizontal="center" vertical="center" wrapText="1"/>
      <protection locked="0"/>
    </xf>
    <xf numFmtId="165" fontId="9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9" fillId="3" borderId="1" xfId="4" applyNumberFormat="1" applyFont="1" applyFill="1" applyBorder="1" applyAlignment="1">
      <alignment horizontal="right"/>
    </xf>
    <xf numFmtId="165" fontId="23" fillId="4" borderId="1" xfId="4" applyNumberFormat="1" applyFont="1" applyFill="1" applyBorder="1" applyAlignment="1" applyProtection="1">
      <alignment horizontal="left"/>
      <protection locked="0"/>
    </xf>
    <xf numFmtId="165" fontId="9" fillId="3" borderId="2" xfId="4" applyNumberFormat="1" applyFont="1" applyFill="1" applyBorder="1" applyAlignment="1" applyProtection="1">
      <alignment horizontal="right"/>
      <protection locked="0"/>
    </xf>
    <xf numFmtId="165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2" xfId="4" applyNumberFormat="1" applyFont="1" applyFill="1" applyBorder="1" applyAlignment="1" applyProtection="1">
      <alignment horizontal="center"/>
      <protection locked="0"/>
    </xf>
    <xf numFmtId="165" fontId="9" fillId="4" borderId="3" xfId="4" applyNumberFormat="1" applyFont="1" applyFill="1" applyBorder="1" applyAlignment="1" applyProtection="1">
      <alignment horizontal="center"/>
      <protection locked="0"/>
    </xf>
    <xf numFmtId="165" fontId="9" fillId="4" borderId="4" xfId="4" applyNumberFormat="1" applyFont="1" applyFill="1" applyBorder="1" applyAlignment="1" applyProtection="1">
      <alignment horizontal="center"/>
      <protection locked="0"/>
    </xf>
    <xf numFmtId="166" fontId="9" fillId="3" borderId="2" xfId="4" applyNumberFormat="1" applyFont="1" applyFill="1" applyBorder="1" applyAlignment="1">
      <alignment horizontal="right"/>
    </xf>
    <xf numFmtId="166" fontId="9" fillId="3" borderId="4" xfId="4" applyNumberFormat="1" applyFont="1" applyFill="1" applyBorder="1" applyAlignment="1">
      <alignment horizontal="right"/>
    </xf>
    <xf numFmtId="166" fontId="21" fillId="3" borderId="6" xfId="4" applyNumberFormat="1" applyFont="1" applyFill="1" applyBorder="1" applyAlignment="1">
      <alignment horizontal="right"/>
    </xf>
    <xf numFmtId="166" fontId="21" fillId="3" borderId="8" xfId="4" applyNumberFormat="1" applyFont="1" applyFill="1" applyBorder="1" applyAlignment="1">
      <alignment horizontal="right"/>
    </xf>
    <xf numFmtId="0" fontId="1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165" fontId="9" fillId="0" borderId="3" xfId="4" applyNumberFormat="1" applyFont="1" applyBorder="1" applyAlignment="1" applyProtection="1">
      <alignment horizontal="center"/>
      <protection locked="0"/>
    </xf>
    <xf numFmtId="165" fontId="9" fillId="0" borderId="4" xfId="4" applyNumberFormat="1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</cellXfs>
  <cellStyles count="5">
    <cellStyle name="Hivatkozás" xfId="2" builtinId="8"/>
    <cellStyle name="Normál" xfId="0" builtinId="0"/>
    <cellStyle name="Normál 2" xfId="3" xr:uid="{41A0E256-B1D1-40BF-A814-ACFAF25E17CC}"/>
    <cellStyle name="Normál 3" xfId="4" xr:uid="{738CE782-D07C-421F-81E5-BA692614CD97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76A228C-A342-4502-BA4D-8F13B33C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6430F1B-62DF-4010-BBA5-20A4C5164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DD98FC54-18EF-4756-BFC6-1CEFA000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4DA7F56A-D2E6-4507-9ACA-0E2A39DE8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E2E7-EAF9-425F-81B4-9B006F3F6F76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57" t="s">
        <v>0</v>
      </c>
      <c r="G1" s="58"/>
      <c r="H1" s="58"/>
      <c r="I1" s="58"/>
      <c r="J1" s="59" t="s">
        <v>1</v>
      </c>
      <c r="K1" s="59"/>
      <c r="L1" s="59"/>
      <c r="M1" s="59"/>
      <c r="N1" s="11"/>
    </row>
    <row r="2" spans="1:14" x14ac:dyDescent="0.25">
      <c r="A2" s="11"/>
      <c r="B2" s="10"/>
      <c r="C2" s="10"/>
      <c r="D2" s="10"/>
      <c r="E2" s="10"/>
      <c r="F2" s="58"/>
      <c r="G2" s="58"/>
      <c r="H2" s="58"/>
      <c r="I2" s="58"/>
      <c r="J2" s="59"/>
      <c r="K2" s="59"/>
      <c r="L2" s="59"/>
      <c r="M2" s="59"/>
      <c r="N2" s="11"/>
    </row>
    <row r="3" spans="1:14" x14ac:dyDescent="0.25">
      <c r="A3" s="11"/>
      <c r="B3" s="10"/>
      <c r="C3" s="10"/>
      <c r="D3" s="10"/>
      <c r="E3" s="10"/>
      <c r="F3" s="58"/>
      <c r="G3" s="58"/>
      <c r="H3" s="58"/>
      <c r="I3" s="58"/>
      <c r="J3" s="59"/>
      <c r="K3" s="59"/>
      <c r="L3" s="59"/>
      <c r="M3" s="59"/>
      <c r="N3" s="11"/>
    </row>
    <row r="4" spans="1:14" x14ac:dyDescent="0.25">
      <c r="A4" s="11"/>
      <c r="B4" s="10"/>
      <c r="C4" s="10"/>
      <c r="D4" s="10"/>
      <c r="E4" s="10"/>
      <c r="F4" s="58"/>
      <c r="G4" s="58"/>
      <c r="H4" s="58"/>
      <c r="I4" s="58"/>
      <c r="J4" s="59"/>
      <c r="K4" s="59"/>
      <c r="L4" s="59"/>
      <c r="M4" s="59"/>
      <c r="N4" s="11"/>
    </row>
    <row r="5" spans="1:14" x14ac:dyDescent="0.25">
      <c r="A5" s="11"/>
      <c r="B5" s="10"/>
      <c r="C5" s="10"/>
      <c r="D5" s="10"/>
      <c r="E5" s="10"/>
      <c r="F5" s="58"/>
      <c r="G5" s="58"/>
      <c r="H5" s="58"/>
      <c r="I5" s="58"/>
      <c r="J5" s="59"/>
      <c r="K5" s="59"/>
      <c r="L5" s="59"/>
      <c r="M5" s="59"/>
      <c r="N5" s="11"/>
    </row>
    <row r="6" spans="1:14" ht="12.75" customHeight="1" x14ac:dyDescent="0.25">
      <c r="A6" s="42"/>
      <c r="B6" s="60" t="s">
        <v>5</v>
      </c>
      <c r="C6" s="60"/>
      <c r="D6" s="60"/>
      <c r="E6" s="60"/>
      <c r="F6" s="61" t="s">
        <v>6</v>
      </c>
      <c r="G6" s="61"/>
      <c r="H6" s="61"/>
      <c r="I6" s="61"/>
      <c r="J6" s="60" t="s">
        <v>7</v>
      </c>
      <c r="K6" s="60"/>
      <c r="L6" s="60"/>
      <c r="M6" s="60"/>
      <c r="N6" s="43"/>
    </row>
    <row r="7" spans="1:14" ht="12.75" customHeight="1" x14ac:dyDescent="0.3">
      <c r="A7" s="42"/>
      <c r="B7" s="43" t="s">
        <v>2</v>
      </c>
      <c r="C7" s="53"/>
      <c r="D7" s="53"/>
      <c r="E7" s="53"/>
      <c r="F7" s="61"/>
      <c r="G7" s="61"/>
      <c r="H7" s="61"/>
      <c r="I7" s="61"/>
      <c r="J7" s="44" t="s">
        <v>8</v>
      </c>
      <c r="K7" s="55"/>
      <c r="L7" s="55"/>
      <c r="M7" s="55"/>
      <c r="N7" s="42"/>
    </row>
    <row r="8" spans="1:14" ht="12.75" customHeight="1" x14ac:dyDescent="0.3">
      <c r="A8" s="42"/>
      <c r="B8" s="43" t="s">
        <v>3</v>
      </c>
      <c r="C8" s="53"/>
      <c r="D8" s="53"/>
      <c r="E8" s="53"/>
      <c r="F8" s="61"/>
      <c r="G8" s="61"/>
      <c r="H8" s="61"/>
      <c r="I8" s="61"/>
      <c r="J8" s="45" t="s">
        <v>9</v>
      </c>
      <c r="K8" s="55"/>
      <c r="L8" s="55"/>
      <c r="M8" s="55"/>
      <c r="N8" s="42"/>
    </row>
    <row r="9" spans="1:14" ht="12.75" customHeight="1" x14ac:dyDescent="0.3">
      <c r="A9" s="42"/>
      <c r="B9" s="43" t="s">
        <v>4</v>
      </c>
      <c r="C9" s="53"/>
      <c r="D9" s="53"/>
      <c r="E9" s="53"/>
      <c r="F9" s="61"/>
      <c r="G9" s="61"/>
      <c r="H9" s="61"/>
      <c r="I9" s="61"/>
      <c r="J9" s="44" t="s">
        <v>10</v>
      </c>
      <c r="K9" s="56"/>
      <c r="L9" s="56"/>
      <c r="M9" s="56"/>
      <c r="N9" s="42"/>
    </row>
    <row r="10" spans="1:14" ht="12.75" customHeight="1" x14ac:dyDescent="0.3">
      <c r="A10" s="42"/>
      <c r="B10" s="43" t="s">
        <v>12</v>
      </c>
      <c r="C10" s="53"/>
      <c r="D10" s="53"/>
      <c r="E10" s="53"/>
      <c r="F10" s="61"/>
      <c r="G10" s="61"/>
      <c r="H10" s="61"/>
      <c r="I10" s="61"/>
      <c r="J10" s="44" t="s">
        <v>13</v>
      </c>
      <c r="K10" s="46"/>
      <c r="L10" s="46"/>
      <c r="M10" s="46"/>
      <c r="N10" s="42"/>
    </row>
    <row r="11" spans="1:14" ht="12.75" customHeight="1" x14ac:dyDescent="0.25">
      <c r="A11" s="42"/>
      <c r="B11" s="43" t="s">
        <v>14</v>
      </c>
      <c r="C11" s="53"/>
      <c r="D11" s="53"/>
      <c r="E11" s="53"/>
      <c r="F11" s="61"/>
      <c r="G11" s="61"/>
      <c r="H11" s="61"/>
      <c r="I11" s="61"/>
      <c r="J11" s="54"/>
      <c r="K11" s="54"/>
      <c r="L11" s="54"/>
      <c r="M11" s="54"/>
      <c r="N11" s="42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89</v>
      </c>
      <c r="F14" s="71"/>
      <c r="G14" s="71"/>
      <c r="H14" s="71"/>
      <c r="I14" s="71"/>
      <c r="J14" s="62" t="s">
        <v>17</v>
      </c>
      <c r="K14" s="62"/>
      <c r="L14" s="72"/>
      <c r="M14" s="72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62" t="s">
        <v>19</v>
      </c>
      <c r="K15" s="62"/>
      <c r="L15" s="63"/>
      <c r="M15" s="63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47"/>
      <c r="B17" s="48" t="s">
        <v>21</v>
      </c>
      <c r="C17" s="64" t="s">
        <v>22</v>
      </c>
      <c r="D17" s="64"/>
      <c r="E17" s="64" t="s">
        <v>23</v>
      </c>
      <c r="F17" s="64"/>
      <c r="G17" s="64"/>
      <c r="H17" s="64"/>
      <c r="I17" s="49" t="s">
        <v>24</v>
      </c>
      <c r="J17" s="49" t="s">
        <v>25</v>
      </c>
      <c r="K17" s="49" t="s">
        <v>26</v>
      </c>
      <c r="L17" s="64" t="s">
        <v>27</v>
      </c>
      <c r="M17" s="64"/>
      <c r="N17" s="47"/>
    </row>
    <row r="18" spans="1:14" x14ac:dyDescent="0.25">
      <c r="A18" s="2"/>
      <c r="B18" s="50" t="s">
        <v>89</v>
      </c>
      <c r="C18" s="51" t="s">
        <v>89</v>
      </c>
      <c r="D18" s="50" t="s">
        <v>89</v>
      </c>
      <c r="E18" s="78" t="s">
        <v>89</v>
      </c>
      <c r="F18" s="79"/>
      <c r="G18" s="79"/>
      <c r="H18" s="80"/>
      <c r="I18" s="20" t="s">
        <v>89</v>
      </c>
      <c r="J18" s="52" t="s">
        <v>89</v>
      </c>
      <c r="K18" s="50" t="s">
        <v>89</v>
      </c>
      <c r="L18" s="81" t="str">
        <f>IF((I18&lt;&gt;"")*(J18&lt;&gt;""),I18*J18,"")</f>
        <v/>
      </c>
      <c r="M18" s="82"/>
      <c r="N18" s="2"/>
    </row>
    <row r="19" spans="1:14" x14ac:dyDescent="0.25">
      <c r="A19" s="2"/>
      <c r="B19" s="31" t="s">
        <v>89</v>
      </c>
      <c r="C19" s="31" t="s">
        <v>92</v>
      </c>
      <c r="D19" s="40"/>
      <c r="E19" s="73" t="s">
        <v>28</v>
      </c>
      <c r="F19" s="74"/>
      <c r="G19" s="74"/>
      <c r="H19" s="75"/>
      <c r="I19" s="41">
        <v>659800</v>
      </c>
      <c r="J19" s="33">
        <v>1</v>
      </c>
      <c r="K19" s="31" t="s">
        <v>90</v>
      </c>
      <c r="L19" s="76">
        <f t="shared" ref="L19:L39" si="0">IF((I19&lt;&gt;"")*(J19&lt;&gt;""),I19*J19,"")</f>
        <v>659800</v>
      </c>
      <c r="M19" s="77"/>
      <c r="N19" s="2"/>
    </row>
    <row r="20" spans="1:14" x14ac:dyDescent="0.25">
      <c r="A20" s="2"/>
      <c r="B20" s="31" t="s">
        <v>89</v>
      </c>
      <c r="C20" s="31" t="s">
        <v>92</v>
      </c>
      <c r="D20" s="40"/>
      <c r="E20" s="73" t="s">
        <v>29</v>
      </c>
      <c r="F20" s="74"/>
      <c r="G20" s="74"/>
      <c r="H20" s="75"/>
      <c r="I20" s="41">
        <v>37784</v>
      </c>
      <c r="J20" s="33">
        <v>153</v>
      </c>
      <c r="K20" s="31" t="s">
        <v>91</v>
      </c>
      <c r="L20" s="76">
        <f t="shared" si="0"/>
        <v>5780952</v>
      </c>
      <c r="M20" s="77"/>
      <c r="N20" s="2"/>
    </row>
    <row r="21" spans="1:14" x14ac:dyDescent="0.25">
      <c r="A21" s="2"/>
      <c r="B21" s="31" t="s">
        <v>89</v>
      </c>
      <c r="C21" s="31" t="s">
        <v>92</v>
      </c>
      <c r="D21" s="40"/>
      <c r="E21" s="73" t="s">
        <v>30</v>
      </c>
      <c r="F21" s="74"/>
      <c r="G21" s="74"/>
      <c r="H21" s="75"/>
      <c r="I21" s="41">
        <v>19743</v>
      </c>
      <c r="J21" s="33">
        <v>31</v>
      </c>
      <c r="K21" s="31" t="s">
        <v>91</v>
      </c>
      <c r="L21" s="76">
        <f>IF((I21&lt;&gt;"")*(J21&lt;&gt;""),I21*J21,"")</f>
        <v>612033</v>
      </c>
      <c r="M21" s="77"/>
      <c r="N21" s="2"/>
    </row>
    <row r="22" spans="1:14" x14ac:dyDescent="0.25">
      <c r="A22" s="2"/>
      <c r="B22" s="31" t="s">
        <v>89</v>
      </c>
      <c r="C22" s="31" t="s">
        <v>93</v>
      </c>
      <c r="D22" s="31">
        <v>2</v>
      </c>
      <c r="E22" s="73" t="s">
        <v>31</v>
      </c>
      <c r="F22" s="74"/>
      <c r="G22" s="74"/>
      <c r="H22" s="75"/>
      <c r="I22" s="41">
        <v>447780</v>
      </c>
      <c r="J22" s="33">
        <v>1</v>
      </c>
      <c r="K22" s="31" t="s">
        <v>90</v>
      </c>
      <c r="L22" s="76">
        <f t="shared" si="0"/>
        <v>447780</v>
      </c>
      <c r="M22" s="77"/>
      <c r="N22" s="2"/>
    </row>
    <row r="23" spans="1:14" x14ac:dyDescent="0.25">
      <c r="A23" s="2"/>
      <c r="B23" s="31" t="s">
        <v>89</v>
      </c>
      <c r="C23" s="31" t="s">
        <v>93</v>
      </c>
      <c r="D23" s="31">
        <v>1</v>
      </c>
      <c r="E23" s="73" t="s">
        <v>32</v>
      </c>
      <c r="F23" s="74"/>
      <c r="G23" s="74"/>
      <c r="H23" s="75"/>
      <c r="I23" s="41">
        <v>610</v>
      </c>
      <c r="J23" s="33">
        <v>9</v>
      </c>
      <c r="K23" s="31" t="s">
        <v>90</v>
      </c>
      <c r="L23" s="76">
        <f t="shared" si="0"/>
        <v>5490</v>
      </c>
      <c r="M23" s="77"/>
      <c r="N23" s="2"/>
    </row>
    <row r="24" spans="1:14" x14ac:dyDescent="0.25">
      <c r="A24" s="2"/>
      <c r="B24" s="31" t="s">
        <v>89</v>
      </c>
      <c r="C24" s="31" t="s">
        <v>93</v>
      </c>
      <c r="D24" s="31">
        <v>4</v>
      </c>
      <c r="E24" s="73" t="s">
        <v>33</v>
      </c>
      <c r="F24" s="74"/>
      <c r="G24" s="74"/>
      <c r="H24" s="75"/>
      <c r="I24" s="41">
        <v>870</v>
      </c>
      <c r="J24" s="33">
        <v>145</v>
      </c>
      <c r="K24" s="31" t="s">
        <v>90</v>
      </c>
      <c r="L24" s="76">
        <f t="shared" si="0"/>
        <v>126150</v>
      </c>
      <c r="M24" s="77"/>
      <c r="N24" s="2"/>
    </row>
    <row r="25" spans="1:14" x14ac:dyDescent="0.25">
      <c r="A25" s="2"/>
      <c r="B25" s="31" t="s">
        <v>89</v>
      </c>
      <c r="C25" s="31" t="s">
        <v>34</v>
      </c>
      <c r="D25" s="31">
        <v>6</v>
      </c>
      <c r="E25" s="73" t="s">
        <v>35</v>
      </c>
      <c r="F25" s="74"/>
      <c r="G25" s="74"/>
      <c r="H25" s="75"/>
      <c r="I25" s="41">
        <v>620</v>
      </c>
      <c r="J25" s="33">
        <v>560</v>
      </c>
      <c r="K25" s="31" t="s">
        <v>90</v>
      </c>
      <c r="L25" s="76">
        <f t="shared" si="0"/>
        <v>347200</v>
      </c>
      <c r="M25" s="77"/>
      <c r="N25" s="2"/>
    </row>
    <row r="26" spans="1:14" x14ac:dyDescent="0.25">
      <c r="A26" s="2"/>
      <c r="B26" s="31" t="s">
        <v>89</v>
      </c>
      <c r="C26" s="31" t="s">
        <v>34</v>
      </c>
      <c r="D26" s="31">
        <v>1</v>
      </c>
      <c r="E26" s="73" t="s">
        <v>36</v>
      </c>
      <c r="F26" s="74"/>
      <c r="G26" s="74"/>
      <c r="H26" s="75"/>
      <c r="I26" s="41">
        <v>2600</v>
      </c>
      <c r="J26" s="33">
        <v>3</v>
      </c>
      <c r="K26" s="31" t="s">
        <v>90</v>
      </c>
      <c r="L26" s="76">
        <f t="shared" si="0"/>
        <v>7800</v>
      </c>
      <c r="M26" s="77"/>
      <c r="N26" s="2"/>
    </row>
    <row r="27" spans="1:14" x14ac:dyDescent="0.25">
      <c r="A27" s="2"/>
      <c r="B27" s="31" t="s">
        <v>89</v>
      </c>
      <c r="C27" s="31" t="s">
        <v>34</v>
      </c>
      <c r="D27" s="31"/>
      <c r="E27" s="73" t="s">
        <v>37</v>
      </c>
      <c r="F27" s="74"/>
      <c r="G27" s="74"/>
      <c r="H27" s="75"/>
      <c r="I27" s="41">
        <v>3300</v>
      </c>
      <c r="J27" s="33">
        <v>3</v>
      </c>
      <c r="K27" s="31" t="s">
        <v>90</v>
      </c>
      <c r="L27" s="76">
        <f t="shared" si="0"/>
        <v>9900</v>
      </c>
      <c r="M27" s="77"/>
      <c r="N27" s="2"/>
    </row>
    <row r="28" spans="1:14" x14ac:dyDescent="0.25">
      <c r="A28" s="2"/>
      <c r="B28" s="31" t="s">
        <v>89</v>
      </c>
      <c r="C28" s="31" t="s">
        <v>93</v>
      </c>
      <c r="D28" s="31">
        <v>2</v>
      </c>
      <c r="E28" s="73" t="s">
        <v>38</v>
      </c>
      <c r="F28" s="74"/>
      <c r="G28" s="74"/>
      <c r="H28" s="75"/>
      <c r="I28" s="41">
        <v>7690</v>
      </c>
      <c r="J28" s="33">
        <v>18</v>
      </c>
      <c r="K28" s="31" t="s">
        <v>91</v>
      </c>
      <c r="L28" s="76">
        <f t="shared" si="0"/>
        <v>138420</v>
      </c>
      <c r="M28" s="77"/>
      <c r="N28" s="2"/>
    </row>
    <row r="29" spans="1:14" x14ac:dyDescent="0.25">
      <c r="A29" s="2"/>
      <c r="B29" s="31" t="s">
        <v>89</v>
      </c>
      <c r="C29" s="31" t="s">
        <v>93</v>
      </c>
      <c r="D29" s="31">
        <v>1</v>
      </c>
      <c r="E29" s="73" t="s">
        <v>39</v>
      </c>
      <c r="F29" s="74"/>
      <c r="G29" s="74"/>
      <c r="H29" s="75"/>
      <c r="I29" s="41">
        <v>1170</v>
      </c>
      <c r="J29" s="33">
        <v>12</v>
      </c>
      <c r="K29" s="31" t="s">
        <v>90</v>
      </c>
      <c r="L29" s="76">
        <f t="shared" si="0"/>
        <v>14040</v>
      </c>
      <c r="M29" s="77"/>
      <c r="N29" s="2"/>
    </row>
    <row r="30" spans="1:14" x14ac:dyDescent="0.25">
      <c r="A30" s="2"/>
      <c r="B30" s="31" t="s">
        <v>89</v>
      </c>
      <c r="C30" s="31" t="s">
        <v>34</v>
      </c>
      <c r="D30" s="31">
        <v>4</v>
      </c>
      <c r="E30" s="73" t="s">
        <v>40</v>
      </c>
      <c r="F30" s="74"/>
      <c r="G30" s="74"/>
      <c r="H30" s="75"/>
      <c r="I30" s="41">
        <v>450</v>
      </c>
      <c r="J30" s="33">
        <v>870</v>
      </c>
      <c r="K30" s="31" t="s">
        <v>90</v>
      </c>
      <c r="L30" s="76">
        <f t="shared" si="0"/>
        <v>391500</v>
      </c>
      <c r="M30" s="77"/>
      <c r="N30" s="2"/>
    </row>
    <row r="31" spans="1:14" x14ac:dyDescent="0.25">
      <c r="A31" s="2"/>
      <c r="B31" s="31" t="s">
        <v>89</v>
      </c>
      <c r="C31" s="31" t="s">
        <v>34</v>
      </c>
      <c r="D31" s="31">
        <v>1</v>
      </c>
      <c r="E31" s="73" t="s">
        <v>41</v>
      </c>
      <c r="F31" s="74"/>
      <c r="G31" s="74"/>
      <c r="H31" s="75"/>
      <c r="I31" s="41">
        <v>2709</v>
      </c>
      <c r="J31" s="33">
        <v>30</v>
      </c>
      <c r="K31" s="31" t="s">
        <v>90</v>
      </c>
      <c r="L31" s="76">
        <f t="shared" si="0"/>
        <v>81270</v>
      </c>
      <c r="M31" s="77"/>
      <c r="N31" s="2"/>
    </row>
    <row r="32" spans="1:14" x14ac:dyDescent="0.25">
      <c r="A32" s="2"/>
      <c r="B32" s="31" t="s">
        <v>89</v>
      </c>
      <c r="C32" s="31" t="s">
        <v>34</v>
      </c>
      <c r="D32" s="31">
        <v>1</v>
      </c>
      <c r="E32" s="73" t="s">
        <v>42</v>
      </c>
      <c r="F32" s="74"/>
      <c r="G32" s="74"/>
      <c r="H32" s="75"/>
      <c r="I32" s="41">
        <v>1130</v>
      </c>
      <c r="J32" s="33">
        <v>75</v>
      </c>
      <c r="K32" s="31" t="s">
        <v>90</v>
      </c>
      <c r="L32" s="76">
        <f t="shared" si="0"/>
        <v>84750</v>
      </c>
      <c r="M32" s="77"/>
      <c r="N32" s="2"/>
    </row>
    <row r="33" spans="1:14" x14ac:dyDescent="0.25">
      <c r="A33" s="2"/>
      <c r="B33" s="31" t="s">
        <v>89</v>
      </c>
      <c r="C33" s="31" t="s">
        <v>89</v>
      </c>
      <c r="D33" s="31" t="s">
        <v>89</v>
      </c>
      <c r="E33" s="73" t="s">
        <v>89</v>
      </c>
      <c r="F33" s="74"/>
      <c r="G33" s="74"/>
      <c r="H33" s="75"/>
      <c r="I33" s="32" t="s">
        <v>89</v>
      </c>
      <c r="J33" s="33" t="s">
        <v>89</v>
      </c>
      <c r="K33" s="31" t="s">
        <v>89</v>
      </c>
      <c r="L33" s="83" t="str">
        <f t="shared" si="0"/>
        <v/>
      </c>
      <c r="M33" s="84"/>
      <c r="N33" s="2"/>
    </row>
    <row r="34" spans="1:14" x14ac:dyDescent="0.25">
      <c r="A34" s="2"/>
      <c r="B34" s="31"/>
      <c r="C34" s="85" t="s">
        <v>43</v>
      </c>
      <c r="D34" s="86"/>
      <c r="E34" s="86"/>
      <c r="F34" s="86"/>
      <c r="G34" s="86"/>
      <c r="H34" s="86"/>
      <c r="I34" s="86"/>
      <c r="J34" s="87"/>
      <c r="K34" s="31"/>
      <c r="L34" s="34"/>
      <c r="M34" s="35"/>
      <c r="N34" s="2"/>
    </row>
    <row r="35" spans="1:14" x14ac:dyDescent="0.25">
      <c r="A35" s="2"/>
      <c r="B35" s="31"/>
      <c r="C35" s="88"/>
      <c r="D35" s="89"/>
      <c r="E35" s="89"/>
      <c r="F35" s="89"/>
      <c r="G35" s="89"/>
      <c r="H35" s="89"/>
      <c r="I35" s="89"/>
      <c r="J35" s="90"/>
      <c r="K35" s="31"/>
      <c r="L35" s="34"/>
      <c r="M35" s="35"/>
      <c r="N35" s="2"/>
    </row>
    <row r="36" spans="1:14" x14ac:dyDescent="0.25">
      <c r="A36" s="2"/>
      <c r="B36" s="31"/>
      <c r="C36" s="91"/>
      <c r="D36" s="92"/>
      <c r="E36" s="92"/>
      <c r="F36" s="92"/>
      <c r="G36" s="92"/>
      <c r="H36" s="92"/>
      <c r="I36" s="92"/>
      <c r="J36" s="93"/>
      <c r="K36" s="31"/>
      <c r="L36" s="34"/>
      <c r="M36" s="35"/>
      <c r="N36" s="2"/>
    </row>
    <row r="37" spans="1:14" x14ac:dyDescent="0.25">
      <c r="A37" s="2"/>
      <c r="B37" s="31" t="s">
        <v>89</v>
      </c>
      <c r="C37" s="31" t="s">
        <v>89</v>
      </c>
      <c r="D37" s="31" t="s">
        <v>89</v>
      </c>
      <c r="E37" s="73" t="s">
        <v>89</v>
      </c>
      <c r="F37" s="74"/>
      <c r="G37" s="74"/>
      <c r="H37" s="75"/>
      <c r="I37" s="32" t="s">
        <v>89</v>
      </c>
      <c r="J37" s="33" t="s">
        <v>89</v>
      </c>
      <c r="K37" s="31" t="s">
        <v>89</v>
      </c>
      <c r="L37" s="83" t="str">
        <f t="shared" si="0"/>
        <v/>
      </c>
      <c r="M37" s="84"/>
      <c r="N37" s="2"/>
    </row>
    <row r="38" spans="1:14" hidden="1" outlineLevel="1" x14ac:dyDescent="0.25">
      <c r="A38" s="2"/>
      <c r="B38" s="31" t="s">
        <v>89</v>
      </c>
      <c r="C38" s="31" t="s">
        <v>89</v>
      </c>
      <c r="D38" s="31" t="s">
        <v>89</v>
      </c>
      <c r="E38" s="73" t="s">
        <v>89</v>
      </c>
      <c r="F38" s="74"/>
      <c r="G38" s="74"/>
      <c r="H38" s="75"/>
      <c r="I38" s="32" t="s">
        <v>89</v>
      </c>
      <c r="J38" s="21" t="s">
        <v>89</v>
      </c>
      <c r="K38" s="31" t="s">
        <v>89</v>
      </c>
      <c r="L38" s="83" t="str">
        <f t="shared" si="0"/>
        <v/>
      </c>
      <c r="M38" s="84"/>
      <c r="N38" s="2"/>
    </row>
    <row r="39" spans="1:14" hidden="1" outlineLevel="1" x14ac:dyDescent="0.25">
      <c r="A39" s="2"/>
      <c r="B39" s="31" t="s">
        <v>89</v>
      </c>
      <c r="C39" s="31" t="s">
        <v>89</v>
      </c>
      <c r="D39" s="31" t="s">
        <v>89</v>
      </c>
      <c r="E39" s="73" t="s">
        <v>89</v>
      </c>
      <c r="F39" s="74"/>
      <c r="G39" s="74"/>
      <c r="H39" s="75"/>
      <c r="I39" s="32" t="s">
        <v>89</v>
      </c>
      <c r="J39" s="21" t="s">
        <v>89</v>
      </c>
      <c r="K39" s="31" t="s">
        <v>89</v>
      </c>
      <c r="L39" s="83" t="str">
        <f t="shared" si="0"/>
        <v/>
      </c>
      <c r="M39" s="84"/>
      <c r="N39" s="2"/>
    </row>
    <row r="40" spans="1:14" ht="6" customHeight="1" collapsed="1" x14ac:dyDescent="0.25">
      <c r="A40" s="2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9"/>
      <c r="N40" s="2"/>
    </row>
    <row r="41" spans="1:14" x14ac:dyDescent="0.25">
      <c r="A41" s="2"/>
      <c r="B41" s="96" t="s">
        <v>44</v>
      </c>
      <c r="C41" s="96"/>
      <c r="D41" s="96"/>
      <c r="E41" s="96"/>
      <c r="F41" s="96"/>
      <c r="G41" s="96"/>
      <c r="H41" s="96"/>
      <c r="I41" s="96"/>
      <c r="J41" s="96"/>
      <c r="K41" s="96"/>
      <c r="L41" s="97"/>
      <c r="M41" s="98"/>
      <c r="N41" s="2"/>
    </row>
    <row r="42" spans="1:14" x14ac:dyDescent="0.25">
      <c r="A42" s="2"/>
      <c r="B42" s="94" t="s">
        <v>45</v>
      </c>
      <c r="C42" s="94"/>
      <c r="D42" s="94"/>
      <c r="E42" s="94"/>
      <c r="F42" s="94"/>
      <c r="G42" s="94"/>
      <c r="H42" s="94"/>
      <c r="I42" s="20">
        <v>6500</v>
      </c>
      <c r="J42" s="21">
        <v>23</v>
      </c>
      <c r="K42" s="22" t="s">
        <v>90</v>
      </c>
      <c r="L42" s="95">
        <f>(IF(J42&lt;&gt;"",I42*J42,""))</f>
        <v>149500</v>
      </c>
      <c r="M42" s="95"/>
      <c r="N42" s="2"/>
    </row>
    <row r="43" spans="1:14" x14ac:dyDescent="0.25">
      <c r="A43" s="2"/>
      <c r="B43" s="94" t="s">
        <v>46</v>
      </c>
      <c r="C43" s="94"/>
      <c r="D43" s="94"/>
      <c r="E43" s="94"/>
      <c r="F43" s="94"/>
      <c r="G43" s="94"/>
      <c r="H43" s="94"/>
      <c r="I43" s="20">
        <v>3000</v>
      </c>
      <c r="J43" s="21" t="s">
        <v>89</v>
      </c>
      <c r="K43" s="22" t="s">
        <v>90</v>
      </c>
      <c r="L43" s="95" t="str">
        <f t="shared" ref="L43:L48" si="1">(IF(J43&lt;&gt;"",I43*J43,""))</f>
        <v/>
      </c>
      <c r="M43" s="95"/>
      <c r="N43" s="2"/>
    </row>
    <row r="44" spans="1:14" x14ac:dyDescent="0.25">
      <c r="A44" s="2"/>
      <c r="B44" s="94" t="s">
        <v>47</v>
      </c>
      <c r="C44" s="94"/>
      <c r="D44" s="94"/>
      <c r="E44" s="94"/>
      <c r="F44" s="94"/>
      <c r="G44" s="94"/>
      <c r="H44" s="94"/>
      <c r="I44" s="20">
        <v>1200</v>
      </c>
      <c r="J44" s="21">
        <v>11</v>
      </c>
      <c r="K44" s="22" t="s">
        <v>90</v>
      </c>
      <c r="L44" s="95">
        <f t="shared" si="1"/>
        <v>13200</v>
      </c>
      <c r="M44" s="95"/>
      <c r="N44" s="2"/>
    </row>
    <row r="45" spans="1:14" x14ac:dyDescent="0.25">
      <c r="A45" s="2"/>
      <c r="B45" s="94" t="s">
        <v>48</v>
      </c>
      <c r="C45" s="94"/>
      <c r="D45" s="94"/>
      <c r="E45" s="94"/>
      <c r="F45" s="94"/>
      <c r="G45" s="94"/>
      <c r="H45" s="94"/>
      <c r="I45" s="20">
        <v>4500</v>
      </c>
      <c r="J45" s="21">
        <v>6</v>
      </c>
      <c r="K45" s="22" t="s">
        <v>90</v>
      </c>
      <c r="L45" s="95">
        <f t="shared" si="1"/>
        <v>27000</v>
      </c>
      <c r="M45" s="95"/>
      <c r="N45" s="2"/>
    </row>
    <row r="46" spans="1:14" x14ac:dyDescent="0.25">
      <c r="A46" s="2"/>
      <c r="B46" s="94" t="s">
        <v>49</v>
      </c>
      <c r="C46" s="94"/>
      <c r="D46" s="94"/>
      <c r="E46" s="94"/>
      <c r="F46" s="94"/>
      <c r="G46" s="94"/>
      <c r="H46" s="94"/>
      <c r="I46" s="20">
        <v>7000</v>
      </c>
      <c r="J46" s="21">
        <v>6</v>
      </c>
      <c r="K46" s="22" t="s">
        <v>90</v>
      </c>
      <c r="L46" s="95">
        <f t="shared" si="1"/>
        <v>42000</v>
      </c>
      <c r="M46" s="95"/>
      <c r="N46" s="2"/>
    </row>
    <row r="47" spans="1:14" x14ac:dyDescent="0.25">
      <c r="A47" s="2"/>
      <c r="B47" s="94" t="s">
        <v>50</v>
      </c>
      <c r="C47" s="94"/>
      <c r="D47" s="94"/>
      <c r="E47" s="94"/>
      <c r="F47" s="94"/>
      <c r="G47" s="94"/>
      <c r="H47" s="94"/>
      <c r="I47" s="20">
        <v>1750</v>
      </c>
      <c r="J47" s="21">
        <v>2</v>
      </c>
      <c r="K47" s="22" t="s">
        <v>90</v>
      </c>
      <c r="L47" s="95">
        <f t="shared" si="1"/>
        <v>3500</v>
      </c>
      <c r="M47" s="95"/>
      <c r="N47" s="2"/>
    </row>
    <row r="48" spans="1:14" x14ac:dyDescent="0.25">
      <c r="A48" s="2"/>
      <c r="B48" s="94" t="s">
        <v>51</v>
      </c>
      <c r="C48" s="94"/>
      <c r="D48" s="94"/>
      <c r="E48" s="94"/>
      <c r="F48" s="94"/>
      <c r="G48" s="94"/>
      <c r="H48" s="94"/>
      <c r="I48" s="20">
        <v>25000</v>
      </c>
      <c r="J48" s="21" t="s">
        <v>89</v>
      </c>
      <c r="K48" s="22" t="s">
        <v>90</v>
      </c>
      <c r="L48" s="95" t="str">
        <f t="shared" si="1"/>
        <v/>
      </c>
      <c r="M48" s="95"/>
      <c r="N48" s="2"/>
    </row>
    <row r="49" spans="1:14" x14ac:dyDescent="0.25">
      <c r="A49" s="2"/>
      <c r="B49" s="94" t="s">
        <v>52</v>
      </c>
      <c r="C49" s="94"/>
      <c r="D49" s="94"/>
      <c r="E49" s="94"/>
      <c r="F49" s="94"/>
      <c r="G49" s="94"/>
      <c r="H49" s="94"/>
      <c r="I49" s="20"/>
      <c r="J49" s="21" t="s">
        <v>89</v>
      </c>
      <c r="K49" s="22"/>
      <c r="L49" s="95" t="str">
        <f>(IF(J49&lt;&gt;"",#REF!*J49,""))</f>
        <v/>
      </c>
      <c r="M49" s="95"/>
      <c r="N49" s="2"/>
    </row>
    <row r="50" spans="1:14" x14ac:dyDescent="0.25">
      <c r="A50" s="2"/>
      <c r="B50" s="94" t="s">
        <v>89</v>
      </c>
      <c r="C50" s="94"/>
      <c r="D50" s="94"/>
      <c r="E50" s="94"/>
      <c r="F50" s="94"/>
      <c r="G50" s="94"/>
      <c r="H50" s="94"/>
      <c r="I50" s="20" t="s">
        <v>89</v>
      </c>
      <c r="J50" s="21" t="s">
        <v>89</v>
      </c>
      <c r="K50" s="22" t="s">
        <v>89</v>
      </c>
      <c r="L50" s="95" t="str">
        <f>(IF(J50&lt;&gt;"",#REF!*J50,""))</f>
        <v/>
      </c>
      <c r="M50" s="95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53</v>
      </c>
      <c r="C52" s="24"/>
      <c r="D52" s="99"/>
      <c r="E52" s="100"/>
      <c r="F52" s="100"/>
      <c r="G52" s="100"/>
      <c r="H52" s="100"/>
      <c r="I52" s="100"/>
      <c r="J52" s="100"/>
      <c r="K52" s="101"/>
      <c r="L52" s="102">
        <f>SUM(L42:M50,L18:M39)</f>
        <v>8942285</v>
      </c>
      <c r="M52" s="103"/>
      <c r="N52" s="2"/>
    </row>
    <row r="53" spans="1:14" ht="12.75" customHeight="1" x14ac:dyDescent="0.25">
      <c r="A53" s="2"/>
      <c r="B53" s="23" t="s">
        <v>54</v>
      </c>
      <c r="C53" s="23"/>
      <c r="D53" s="25">
        <v>0.27</v>
      </c>
      <c r="E53" s="110"/>
      <c r="F53" s="110"/>
      <c r="G53" s="110"/>
      <c r="H53" s="110"/>
      <c r="I53" s="110"/>
      <c r="J53" s="110"/>
      <c r="K53" s="111"/>
      <c r="L53" s="76">
        <f>L52*D53</f>
        <v>2414416.9500000002</v>
      </c>
      <c r="M53" s="77"/>
      <c r="N53" s="2"/>
    </row>
    <row r="54" spans="1:14" x14ac:dyDescent="0.25">
      <c r="A54" s="2"/>
      <c r="B54" s="23" t="s">
        <v>55</v>
      </c>
      <c r="C54" s="24"/>
      <c r="D54" s="99"/>
      <c r="E54" s="100"/>
      <c r="F54" s="100"/>
      <c r="G54" s="100"/>
      <c r="H54" s="100"/>
      <c r="I54" s="100"/>
      <c r="J54" s="100"/>
      <c r="K54" s="101"/>
      <c r="L54" s="104">
        <f>SUM(L52:M53)</f>
        <v>11356701.949999999</v>
      </c>
      <c r="M54" s="105"/>
      <c r="N54" s="2"/>
    </row>
    <row r="55" spans="1:14" ht="12.75" customHeight="1" outlineLevel="1" x14ac:dyDescent="0.25">
      <c r="A55" s="2"/>
      <c r="B55" s="26" t="s">
        <v>56</v>
      </c>
      <c r="C55" s="27"/>
      <c r="D55" s="27"/>
      <c r="E55" s="27"/>
      <c r="F55" s="27"/>
      <c r="G55" s="28"/>
      <c r="H55" s="28"/>
      <c r="I55" s="28"/>
      <c r="J55" s="28"/>
      <c r="K55" s="29"/>
      <c r="L55" s="102">
        <f>SUM(D19:D32)*8255</f>
        <v>189865</v>
      </c>
      <c r="M55" s="103"/>
      <c r="N55" s="2"/>
    </row>
    <row r="56" spans="1:14" ht="12.75" customHeight="1" outlineLevel="1" x14ac:dyDescent="0.25">
      <c r="A56" s="2"/>
      <c r="B56" s="23" t="s">
        <v>57</v>
      </c>
      <c r="C56" s="24"/>
      <c r="D56" s="30"/>
      <c r="E56" s="28"/>
      <c r="F56" s="28"/>
      <c r="G56" s="28"/>
      <c r="H56" s="28"/>
      <c r="I56" s="28"/>
      <c r="J56" s="28"/>
      <c r="K56" s="29"/>
      <c r="L56" s="104">
        <f>L54-L55</f>
        <v>11166836.949999999</v>
      </c>
      <c r="M56" s="105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06" t="s">
        <v>20</v>
      </c>
      <c r="C59" s="106"/>
      <c r="D59" s="107" t="s">
        <v>58</v>
      </c>
      <c r="E59" s="107"/>
      <c r="F59" s="107"/>
      <c r="G59" s="107"/>
      <c r="H59" s="107"/>
      <c r="I59" s="107"/>
      <c r="J59" s="107"/>
      <c r="K59" s="107"/>
      <c r="L59" s="107"/>
      <c r="M59" s="107"/>
      <c r="N59" s="4"/>
    </row>
    <row r="60" spans="1:14" ht="12.75" customHeight="1" x14ac:dyDescent="0.25">
      <c r="A60" s="4"/>
      <c r="B60" s="108" t="s">
        <v>59</v>
      </c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4"/>
    </row>
    <row r="61" spans="1:14" ht="22.5" customHeight="1" x14ac:dyDescent="0.25">
      <c r="A61" s="4"/>
      <c r="B61" s="108"/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4"/>
    </row>
    <row r="62" spans="1:14" ht="22.5" customHeight="1" x14ac:dyDescent="0.25">
      <c r="A62" s="4"/>
      <c r="B62" s="108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7" t="s">
        <v>60</v>
      </c>
      <c r="F64" s="117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8">
        <v>0</v>
      </c>
      <c r="K66" s="118"/>
      <c r="L66" s="118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19">
        <v>0</v>
      </c>
      <c r="K67" s="120"/>
      <c r="L67" s="121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19"/>
      <c r="K68" s="120"/>
      <c r="L68" s="121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2" t="s">
        <v>61</v>
      </c>
      <c r="L70" s="58"/>
      <c r="M70" s="58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58"/>
      <c r="L71" s="58"/>
      <c r="M71" s="58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59" t="s">
        <v>1</v>
      </c>
      <c r="K72" s="59"/>
      <c r="L72" s="59"/>
      <c r="M72" s="59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59"/>
      <c r="K73" s="59"/>
      <c r="L73" s="59"/>
      <c r="M73" s="59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59"/>
      <c r="K74" s="59"/>
      <c r="L74" s="59"/>
      <c r="M74" s="59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59"/>
      <c r="K75" s="59"/>
      <c r="L75" s="59"/>
      <c r="M75" s="59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59"/>
      <c r="K76" s="59"/>
      <c r="L76" s="59"/>
      <c r="M76" s="59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13" t="s">
        <v>62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2"/>
    </row>
    <row r="79" spans="1:14" ht="12" customHeight="1" x14ac:dyDescent="0.25">
      <c r="A79" s="4"/>
      <c r="B79" s="12" t="s">
        <v>45</v>
      </c>
      <c r="C79" s="13"/>
      <c r="D79" s="13"/>
      <c r="E79" s="13"/>
      <c r="F79" s="14"/>
      <c r="G79" s="14"/>
      <c r="H79" s="14"/>
      <c r="I79" s="15"/>
      <c r="J79" s="114" t="s">
        <v>63</v>
      </c>
      <c r="K79" s="114"/>
      <c r="L79" s="114"/>
      <c r="M79" s="114"/>
      <c r="N79" s="4"/>
    </row>
    <row r="80" spans="1:14" ht="12.75" customHeight="1" x14ac:dyDescent="0.25">
      <c r="A80" s="4"/>
      <c r="B80" s="16" t="s">
        <v>46</v>
      </c>
      <c r="C80" s="16"/>
      <c r="D80" s="16"/>
      <c r="E80" s="16"/>
      <c r="F80" s="16"/>
      <c r="G80" s="16"/>
      <c r="H80" s="16"/>
      <c r="I80" s="16"/>
      <c r="J80" s="115" t="s">
        <v>64</v>
      </c>
      <c r="K80" s="115"/>
      <c r="L80" s="115"/>
      <c r="M80" s="115"/>
      <c r="N80" s="4"/>
    </row>
    <row r="81" spans="1:14" ht="12.75" customHeight="1" x14ac:dyDescent="0.25">
      <c r="A81" s="4"/>
      <c r="B81" s="16" t="s">
        <v>65</v>
      </c>
      <c r="C81" s="16"/>
      <c r="D81" s="16"/>
      <c r="E81" s="16"/>
      <c r="F81" s="16"/>
      <c r="G81" s="16"/>
      <c r="H81" s="16"/>
      <c r="I81" s="16"/>
      <c r="J81" s="116" t="s">
        <v>66</v>
      </c>
      <c r="K81" s="116"/>
      <c r="L81" s="116"/>
      <c r="M81" s="116"/>
      <c r="N81" s="4"/>
    </row>
    <row r="82" spans="1:14" x14ac:dyDescent="0.25">
      <c r="A82" s="4"/>
      <c r="B82" s="17" t="s">
        <v>67</v>
      </c>
      <c r="C82" s="17"/>
      <c r="D82" s="17"/>
      <c r="E82" s="17"/>
      <c r="F82" s="17"/>
      <c r="G82" s="17"/>
      <c r="H82" s="17"/>
      <c r="I82" s="17"/>
      <c r="J82" s="116" t="s">
        <v>68</v>
      </c>
      <c r="K82" s="116"/>
      <c r="L82" s="116"/>
      <c r="M82" s="116"/>
      <c r="N82" s="4"/>
    </row>
    <row r="83" spans="1:14" x14ac:dyDescent="0.25">
      <c r="A83" s="4"/>
      <c r="B83" s="17" t="s">
        <v>69</v>
      </c>
      <c r="C83" s="17"/>
      <c r="D83" s="17"/>
      <c r="E83" s="17"/>
      <c r="F83" s="17"/>
      <c r="G83" s="17"/>
      <c r="H83" s="17"/>
      <c r="I83" s="17"/>
      <c r="J83" s="116" t="s">
        <v>70</v>
      </c>
      <c r="K83" s="116"/>
      <c r="L83" s="116"/>
      <c r="M83" s="116"/>
      <c r="N83" s="4"/>
    </row>
    <row r="84" spans="1:14" x14ac:dyDescent="0.25">
      <c r="A84" s="4"/>
      <c r="B84" s="17" t="s">
        <v>71</v>
      </c>
      <c r="C84" s="17"/>
      <c r="D84" s="17"/>
      <c r="E84" s="17"/>
      <c r="F84" s="17"/>
      <c r="G84" s="17"/>
      <c r="H84" s="17"/>
      <c r="I84" s="17"/>
      <c r="J84" s="123" t="s">
        <v>72</v>
      </c>
      <c r="K84" s="123"/>
      <c r="L84" s="123"/>
      <c r="M84" s="123"/>
      <c r="N84" s="4"/>
    </row>
    <row r="85" spans="1:14" x14ac:dyDescent="0.25">
      <c r="A85" s="4"/>
      <c r="B85" s="17" t="s">
        <v>73</v>
      </c>
      <c r="C85" s="17"/>
      <c r="D85" s="17"/>
      <c r="E85" s="17"/>
      <c r="F85" s="17"/>
      <c r="G85" s="17"/>
      <c r="H85" s="17"/>
      <c r="I85" s="17"/>
      <c r="J85" s="123"/>
      <c r="K85" s="123"/>
      <c r="L85" s="123"/>
      <c r="M85" s="123"/>
      <c r="N85" s="4"/>
    </row>
    <row r="86" spans="1:14" x14ac:dyDescent="0.25">
      <c r="A86" s="4"/>
      <c r="B86" s="17" t="s">
        <v>74</v>
      </c>
      <c r="C86" s="17"/>
      <c r="D86" s="17"/>
      <c r="E86" s="17"/>
      <c r="F86" s="17"/>
      <c r="G86" s="17"/>
      <c r="H86" s="17"/>
      <c r="I86" s="17"/>
      <c r="J86" s="116" t="s">
        <v>75</v>
      </c>
      <c r="K86" s="116"/>
      <c r="L86" s="116"/>
      <c r="M86" s="116"/>
      <c r="N86" s="4"/>
    </row>
    <row r="87" spans="1:14" x14ac:dyDescent="0.25">
      <c r="A87" s="4"/>
      <c r="B87" s="17" t="s">
        <v>76</v>
      </c>
      <c r="C87" s="17"/>
      <c r="D87" s="17"/>
      <c r="E87" s="17"/>
      <c r="F87" s="17"/>
      <c r="G87" s="17"/>
      <c r="H87" s="17"/>
      <c r="I87" s="17"/>
      <c r="J87" s="128" t="s">
        <v>77</v>
      </c>
      <c r="K87" s="128"/>
      <c r="L87" s="128"/>
      <c r="M87" s="128"/>
      <c r="N87" s="4"/>
    </row>
    <row r="88" spans="1:14" x14ac:dyDescent="0.25">
      <c r="A88" s="4"/>
      <c r="B88" s="17" t="s">
        <v>78</v>
      </c>
      <c r="C88" s="17"/>
      <c r="D88" s="17"/>
      <c r="E88" s="17"/>
      <c r="F88" s="17"/>
      <c r="G88" s="17"/>
      <c r="H88" s="17"/>
      <c r="I88" s="17"/>
      <c r="J88" s="129"/>
      <c r="K88" s="129"/>
      <c r="L88" s="129"/>
      <c r="M88" s="129"/>
      <c r="N88" s="4"/>
    </row>
    <row r="89" spans="1:14" x14ac:dyDescent="0.25">
      <c r="A89" s="4"/>
      <c r="B89" s="17" t="s">
        <v>79</v>
      </c>
      <c r="C89" s="17"/>
      <c r="D89" s="17"/>
      <c r="E89" s="17"/>
      <c r="F89" s="17"/>
      <c r="G89" s="17"/>
      <c r="H89" s="17"/>
      <c r="I89" s="17"/>
      <c r="J89" s="123" t="s">
        <v>80</v>
      </c>
      <c r="K89" s="123"/>
      <c r="L89" s="123"/>
      <c r="M89" s="123"/>
      <c r="N89" s="4"/>
    </row>
    <row r="90" spans="1:14" x14ac:dyDescent="0.25">
      <c r="A90" s="4"/>
      <c r="B90" s="17" t="s">
        <v>51</v>
      </c>
      <c r="C90" s="17"/>
      <c r="D90" s="17"/>
      <c r="E90" s="17"/>
      <c r="F90" s="17"/>
      <c r="G90" s="17"/>
      <c r="H90" s="17"/>
      <c r="I90" s="17"/>
      <c r="J90" s="123" t="s">
        <v>81</v>
      </c>
      <c r="K90" s="123"/>
      <c r="L90" s="123"/>
      <c r="M90" s="123"/>
      <c r="N90" s="4"/>
    </row>
    <row r="91" spans="1:14" x14ac:dyDescent="0.25">
      <c r="A91" s="4"/>
      <c r="B91" s="17" t="s">
        <v>82</v>
      </c>
      <c r="C91" s="17"/>
      <c r="D91" s="17"/>
      <c r="E91" s="17"/>
      <c r="F91" s="17"/>
      <c r="G91" s="17"/>
      <c r="H91" s="17"/>
      <c r="I91" s="17"/>
      <c r="J91" s="123" t="s">
        <v>83</v>
      </c>
      <c r="K91" s="123"/>
      <c r="L91" s="123"/>
      <c r="M91" s="123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13" t="s">
        <v>84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2"/>
    </row>
    <row r="94" spans="1:14" x14ac:dyDescent="0.25">
      <c r="A94" s="4"/>
      <c r="B94" s="124" t="s">
        <v>85</v>
      </c>
      <c r="C94" s="124"/>
      <c r="D94" s="124"/>
      <c r="E94" s="124"/>
      <c r="F94" s="124"/>
      <c r="G94" s="124"/>
      <c r="H94" s="124"/>
      <c r="I94" s="124"/>
      <c r="J94" s="126" t="s">
        <v>86</v>
      </c>
      <c r="K94" s="126"/>
      <c r="L94" s="126"/>
      <c r="M94" s="126"/>
      <c r="N94" s="4"/>
    </row>
    <row r="95" spans="1:14" ht="12" customHeight="1" x14ac:dyDescent="0.25">
      <c r="A95" s="4"/>
      <c r="B95" s="125"/>
      <c r="C95" s="125"/>
      <c r="D95" s="125"/>
      <c r="E95" s="125"/>
      <c r="F95" s="125"/>
      <c r="G95" s="125"/>
      <c r="H95" s="125"/>
      <c r="I95" s="125"/>
      <c r="J95" s="127"/>
      <c r="K95" s="127"/>
      <c r="L95" s="127"/>
      <c r="M95" s="127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13" t="s">
        <v>87</v>
      </c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2"/>
    </row>
    <row r="98" spans="1:14" x14ac:dyDescent="0.25">
      <c r="A98" s="4"/>
      <c r="B98" s="122" t="s">
        <v>88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4"/>
    </row>
    <row r="99" spans="1:14" x14ac:dyDescent="0.25">
      <c r="A99" s="4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4"/>
    </row>
    <row r="100" spans="1:14" x14ac:dyDescent="0.25">
      <c r="A100" s="4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4"/>
    </row>
    <row r="101" spans="1:14" x14ac:dyDescent="0.25">
      <c r="A101" s="4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4"/>
    </row>
    <row r="102" spans="1:14" x14ac:dyDescent="0.25">
      <c r="A102" s="4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4"/>
    </row>
    <row r="103" spans="1:14" x14ac:dyDescent="0.25">
      <c r="A103" s="4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4"/>
    </row>
    <row r="104" spans="1:14" x14ac:dyDescent="0.25">
      <c r="A104" s="4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4"/>
    </row>
    <row r="105" spans="1:14" x14ac:dyDescent="0.25">
      <c r="A105" s="4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4"/>
    </row>
    <row r="106" spans="1:14" x14ac:dyDescent="0.25">
      <c r="A106" s="4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4"/>
    </row>
    <row r="107" spans="1:14" x14ac:dyDescent="0.25">
      <c r="A107" s="4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4"/>
    </row>
    <row r="108" spans="1:14" x14ac:dyDescent="0.25">
      <c r="A108" s="4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4"/>
    </row>
    <row r="109" spans="1:14" x14ac:dyDescent="0.25">
      <c r="A109" s="4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4"/>
    </row>
    <row r="110" spans="1:14" x14ac:dyDescent="0.25">
      <c r="A110" s="4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4"/>
    </row>
    <row r="111" spans="1:14" x14ac:dyDescent="0.25">
      <c r="A111" s="4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4"/>
    </row>
    <row r="112" spans="1:14" x14ac:dyDescent="0.25">
      <c r="A112" s="4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4"/>
    </row>
    <row r="113" spans="1:14" x14ac:dyDescent="0.25">
      <c r="A113" s="4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4"/>
    </row>
    <row r="114" spans="1:14" x14ac:dyDescent="0.25">
      <c r="A114" s="4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4"/>
    </row>
    <row r="115" spans="1:14" x14ac:dyDescent="0.25">
      <c r="A115" s="4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4"/>
    </row>
    <row r="116" spans="1:14" x14ac:dyDescent="0.25">
      <c r="A116" s="4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4"/>
    </row>
    <row r="117" spans="1:14" x14ac:dyDescent="0.25">
      <c r="A117" s="4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4"/>
    </row>
    <row r="118" spans="1:14" x14ac:dyDescent="0.25">
      <c r="A118" s="4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4"/>
    </row>
    <row r="119" spans="1:14" x14ac:dyDescent="0.25">
      <c r="A119" s="4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4"/>
    </row>
    <row r="120" spans="1:14" x14ac:dyDescent="0.25">
      <c r="A120" s="4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4"/>
    </row>
    <row r="121" spans="1:14" x14ac:dyDescent="0.25">
      <c r="A121" s="4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4"/>
    </row>
    <row r="122" spans="1:14" x14ac:dyDescent="0.25">
      <c r="A122" s="4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4"/>
    </row>
    <row r="123" spans="1:14" x14ac:dyDescent="0.25">
      <c r="A123" s="4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4"/>
    </row>
    <row r="124" spans="1:14" x14ac:dyDescent="0.25">
      <c r="A124" s="4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4"/>
    </row>
    <row r="125" spans="1:14" x14ac:dyDescent="0.25">
      <c r="A125" s="4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4"/>
    </row>
    <row r="126" spans="1:14" x14ac:dyDescent="0.25">
      <c r="A126" s="4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4"/>
    </row>
    <row r="127" spans="1:14" x14ac:dyDescent="0.25">
      <c r="A127" s="4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4"/>
    </row>
    <row r="128" spans="1:14" x14ac:dyDescent="0.25">
      <c r="A128" s="4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4"/>
    </row>
    <row r="129" spans="1:14" x14ac:dyDescent="0.25">
      <c r="A129" s="4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4"/>
    </row>
    <row r="130" spans="1:14" x14ac:dyDescent="0.25">
      <c r="A130" s="4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4"/>
    </row>
    <row r="131" spans="1:14" x14ac:dyDescent="0.25">
      <c r="A131" s="4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4"/>
    </row>
    <row r="132" spans="1:14" x14ac:dyDescent="0.25">
      <c r="A132" s="4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4"/>
    </row>
    <row r="133" spans="1:14" ht="12" customHeight="1" x14ac:dyDescent="0.25">
      <c r="A133" s="4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4"/>
    </row>
    <row r="134" spans="1:14" ht="11.25" customHeight="1" x14ac:dyDescent="0.25">
      <c r="A134" s="4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4"/>
    </row>
    <row r="135" spans="1:14" x14ac:dyDescent="0.25">
      <c r="A135" s="4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4"/>
    </row>
    <row r="136" spans="1:14" ht="10.5" customHeight="1" x14ac:dyDescent="0.25">
      <c r="A136" s="4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2" t="s">
        <v>61</v>
      </c>
      <c r="L137" s="58"/>
      <c r="M137" s="58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58"/>
      <c r="L138" s="58"/>
      <c r="M138" s="58"/>
      <c r="N138" s="10"/>
    </row>
  </sheetData>
  <sheetProtection algorithmName="SHA-512" hashValue="2W1yWfJ3gQpVBgmmFE5E8TfMbcy4xFFCXA/htE3FXP//0WQUA+wZt92ezZPXmJT7+nt3RWcmKq5f6Ta/H42d2g==" saltValue="ZtYSTmY27Gttavu397+ADQ==" spinCount="100000" sheet="1" objects="1" scenarios="1"/>
  <mergeCells count="123">
    <mergeCell ref="B98:M136"/>
    <mergeCell ref="K137:M138"/>
    <mergeCell ref="J90:M90"/>
    <mergeCell ref="J91:M91"/>
    <mergeCell ref="B93:M93"/>
    <mergeCell ref="B94:I95"/>
    <mergeCell ref="J94:M95"/>
    <mergeCell ref="B97:M97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C34:J36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92F6B2FD-7238-4AD7-95C0-E51F5CBA145B}"/>
    <hyperlink ref="K137" r:id="rId2" xr:uid="{CB827961-EA51-4807-9FD3-83BEC281A92E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DRÁVA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2026-04-27T09:25:13Z</dcterms:created>
  <dcterms:modified xsi:type="dcterms:W3CDTF">2026-04-28T08:08:08Z</dcterms:modified>
</cp:coreProperties>
</file>